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270"/>
  </bookViews>
  <sheets>
    <sheet name="Sheet1" sheetId="1" r:id="rId1"/>
    <sheet name="Sheet2" sheetId="2" r:id="rId2"/>
    <sheet name="Sheet3" sheetId="3" r:id="rId3"/>
  </sheets>
  <definedNames>
    <definedName name="_xlnm.Print_Titles" localSheetId="0">Sheet1!$1:$5</definedName>
  </definedNames>
  <calcPr calcId="144525"/>
</workbook>
</file>

<file path=xl/sharedStrings.xml><?xml version="1.0" encoding="utf-8"?>
<sst xmlns="http://schemas.openxmlformats.org/spreadsheetml/2006/main" count="80" uniqueCount="66">
  <si>
    <t>佛山市三水区2021年扶贫资金相关政策及分配情况公示表</t>
  </si>
  <si>
    <t>单位：万元</t>
  </si>
  <si>
    <t>财政扶贫项目清单</t>
  </si>
  <si>
    <t>财政扶贫资金分配情况</t>
  </si>
  <si>
    <t>资金管理办法</t>
  </si>
  <si>
    <t>资金总量</t>
  </si>
  <si>
    <t>分配结果</t>
  </si>
  <si>
    <t>中央</t>
  </si>
  <si>
    <t>省级</t>
  </si>
  <si>
    <t>市级</t>
  </si>
  <si>
    <t>区级</t>
  </si>
  <si>
    <t>城乡居民基本养老保险</t>
  </si>
  <si>
    <t>三水区社保基金管理局</t>
  </si>
  <si>
    <t>1、佛山市财政局　佛山市人力资源和社会保障局转发财政部　人力资源社会保障部关于城乡居民基本养老保险中央财政补助资金管理有关问题的通知（佛财社【2015】273号）；
2、广东省人民政府关于印发《广东省城乡居民社会养老保险实施办法》的通知（粤府【2013】92号）</t>
  </si>
  <si>
    <t>城乡居民医疗保险补助经费</t>
  </si>
  <si>
    <t>关于印发佛山市基本医疗保险管理办法的通知（佛府办【2016】60号）</t>
  </si>
  <si>
    <t>困难群众救助补助资金</t>
  </si>
  <si>
    <t>三水区民政局、三水区福利中心</t>
  </si>
  <si>
    <t>1、佛山市财政局　佛山市民政局转发省财政厅省民政厅关于印发《广东省最低生活保障资金管理暂行办法》的通知（佛财社【2013】29号）；
2、转发财政部　民政部关于印发《中央财政流浪乞讨人员救助补助资金管理办法》的通知（佛财社【2012】85号）；
3、转发民政部等六部委《关于贯彻落实国务院〈社会救助暂行办法〉的通知》（佛民保【2014】28号）</t>
  </si>
  <si>
    <t>就业补助资金</t>
  </si>
  <si>
    <t>三水区人力资源和社会保障局</t>
  </si>
  <si>
    <t>1、佛山市财政局 佛山市人力资源和社会保障局转发财政部 人力资源社会保障部关于印发《就业补助资金管理办法》的通知（佛财社【2018】81号）；
2、佛山市财政局 佛山市人力资源和社会保障局转发省财政厅 省人力资源和社会保障厅关于就业补助资金使用管理有关问题的通知（佛财社【2018】82号）</t>
  </si>
  <si>
    <t>残疾人生活和护理补贴</t>
  </si>
  <si>
    <t>三水区民政局</t>
  </si>
  <si>
    <t>1、佛山市财政局　佛山市残疾人联合会转发省财政厅　省残疾人联合会关于印发《广东省省级彩票公益金支持残疾人事业专项资金管理办法》的通知（佛财社【2014】84号）；
2、广东省财政厅 广东省残疾人联合会转发财政部　中国残疾人联合会关于印发《中央专项彩票公益金支持残疾人事业项目资金管理办法》的通知（粤财社【2013】58号）；
3、佛山市人民政府办公室关于印发佛山市残疾人保障办法的通知（佛府办【2017】5号）</t>
  </si>
  <si>
    <t>公共卫生服务补助资金</t>
  </si>
  <si>
    <t>三水区卫生健康局、三水区疾病预防控制中心、三水区人民医院、三水区妇幼保健院、三水区疾病防治所</t>
  </si>
  <si>
    <t>1、佛山市财政局等三部门转发财政部 卫生计生委 食品药品监管总局 中医药局关于修订公共卫生服务补助资金管理暂行办法的通知（佛财社函【2017】5号）；
2、佛山市财政局　佛山市卫生和计划生育局转发省财政厅　省卫生计生委关于印发广东省基本公共卫生服务项目资金管理办法的通知（佛财社【2016】56号）</t>
  </si>
  <si>
    <t>医疗救助补助资金</t>
  </si>
  <si>
    <t>市医保局三水分局、三水区卫生健康局</t>
  </si>
  <si>
    <t>1、佛山市人民政府办公室关于印发佛山市困难群众医疗救助暂行办法的通知（佛府办【2017】33号）；
2、关于印发《广东省困难群众医疗救助暂行办法》的通知（粤民发【2016】184号）</t>
  </si>
  <si>
    <t>城乡义务教育经费</t>
  </si>
  <si>
    <t>三水区教育局</t>
  </si>
  <si>
    <t>《佛山市财政局 佛山市教育局转发省财政厅 省教育厅关于印发《广东省城乡义务教育补助经费管理办法》的通知》（佛财行[2018]36号）</t>
  </si>
  <si>
    <t>家庭经济困难学生生活补助</t>
  </si>
  <si>
    <t>佛山市人民政府办公室关于印发佛山市家庭
经济困难学生助学实施办法的通知（佛府办〔2015〕6号）</t>
  </si>
  <si>
    <t>城乡义务教育家庭经济困难寄宿生生活费补助</t>
  </si>
  <si>
    <t>关于进一步完善城乡义务教育经费保障机制的通知（粤府[2016]68号）</t>
  </si>
  <si>
    <t>义务教育阶段特殊教育学校和随班就读残疾学生生均公用经费</t>
  </si>
  <si>
    <t>《三水区关于加强普通中小学残疾学生随班就读工作的实施意见》（三教发〔2014〕1号），《关于进一步完善三水区适龄重度残疾儿童少年送教上门服务工作的通知》（三教基〔2015〕62号）</t>
  </si>
  <si>
    <t>普通高中国家助学金</t>
  </si>
  <si>
    <t>佛山市财政局等三部门关于调整普通高中和中职教育国家助学金政策的实施意见
（佛财行[2015]161号）</t>
  </si>
  <si>
    <t>中等职业学校国家助学金</t>
  </si>
  <si>
    <t>关于印发三水区中等职业教育免学费和国家助学金资助政策实施细则的通知（三教发[2013]14号）</t>
  </si>
  <si>
    <t>中职免学费补助资金</t>
  </si>
  <si>
    <t>城乡义务教育学校校舍维修改造长效机制资金</t>
  </si>
  <si>
    <t>佛山市人民政府关于进一步完善城乡义务教育经费保障机制的通知（佛府〔2016〕100号）</t>
  </si>
  <si>
    <t>生猪（牛羊）调出大县奖励资金（省级统筹部分）</t>
  </si>
  <si>
    <t>三水区农业农村局</t>
  </si>
  <si>
    <t>《佛山市三水区生猪调出大县奖励资金使用实施办法》（三财行〔2018〕15号）</t>
  </si>
  <si>
    <t>国家重大水利工程建设基金</t>
  </si>
  <si>
    <t>三水区住房城乡建设和水利局</t>
  </si>
  <si>
    <t>无</t>
  </si>
  <si>
    <t>农业生产发展资金</t>
  </si>
  <si>
    <t>《财政部 农业部关于印发&lt;农业生产发展资金管理办法&gt;的通知》（财农[2017]41号）</t>
  </si>
  <si>
    <t>农业资源及生态保护补助资金</t>
  </si>
  <si>
    <t>《财政部 农业部关于修订&lt;农业资源及生态保护补助资金管理办法&gt;的通知》（财农[2017]42号）</t>
  </si>
  <si>
    <t>大中型水库移民后期扶持资金</t>
  </si>
  <si>
    <t>《关于印发&lt;广东省水利厅广东省发展改革委广东省财政厅关于大中型水库移民后期 扶持项目的管理办法&gt;的通知》(粤水规范字[2019]2号)</t>
  </si>
  <si>
    <t>农业保险保费补助</t>
  </si>
  <si>
    <t>关于印发2018-2020年广东省政策性农业保险实施方案的通知（粤农规【2018】2号）</t>
  </si>
  <si>
    <t>高标准农田建设资金</t>
  </si>
  <si>
    <t>三水区农业农村局、区自然资源分局</t>
  </si>
  <si>
    <t>《广东省高标准基本农田建设省级补助资金管理暂行办法》（粤财农[2012]488号）</t>
  </si>
  <si>
    <t>精准扶贫精准脱贫资金</t>
  </si>
  <si>
    <t>《佛山市三水区新时期精准扶贫帮扶资金管理办法》（三扶贫领〔2016〕1号）</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</si>
</sst>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4">
    <font>
      <sz val="11"/>
      <color theme="1"/>
      <name val="宋体"/>
      <charset val="134"/>
      <scheme val="minor"/>
    </font>
    <font>
      <sz val="12"/>
      <name val="宋体"/>
      <charset val="134"/>
    </font>
    <font>
      <sz val="10"/>
      <name val="宋体"/>
      <charset val="134"/>
    </font>
    <font>
      <b/>
      <sz val="14"/>
      <name val="宋体"/>
      <charset val="134"/>
    </font>
    <font>
      <b/>
      <sz val="10"/>
      <name val="宋体"/>
      <charset val="134"/>
    </font>
    <font>
      <sz val="11"/>
      <color rgb="FFFA7D00"/>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15"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10" applyNumberFormat="0" applyFont="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9" applyNumberFormat="0" applyFill="0" applyAlignment="0" applyProtection="0">
      <alignment vertical="center"/>
    </xf>
    <xf numFmtId="0" fontId="17" fillId="0" borderId="9" applyNumberFormat="0" applyFill="0" applyAlignment="0" applyProtection="0">
      <alignment vertical="center"/>
    </xf>
    <xf numFmtId="0" fontId="6" fillId="21" borderId="0" applyNumberFormat="0" applyBorder="0" applyAlignment="0" applyProtection="0">
      <alignment vertical="center"/>
    </xf>
    <xf numFmtId="0" fontId="7" fillId="0" borderId="7" applyNumberFormat="0" applyFill="0" applyAlignment="0" applyProtection="0">
      <alignment vertical="center"/>
    </xf>
    <xf numFmtId="0" fontId="6" fillId="2" borderId="0" applyNumberFormat="0" applyBorder="0" applyAlignment="0" applyProtection="0">
      <alignment vertical="center"/>
    </xf>
    <xf numFmtId="0" fontId="16" fillId="11" borderId="12" applyNumberFormat="0" applyAlignment="0" applyProtection="0">
      <alignment vertical="center"/>
    </xf>
    <xf numFmtId="0" fontId="21" fillId="11" borderId="11" applyNumberFormat="0" applyAlignment="0" applyProtection="0">
      <alignment vertical="center"/>
    </xf>
    <xf numFmtId="0" fontId="12" fillId="5" borderId="8" applyNumberFormat="0" applyAlignment="0" applyProtection="0">
      <alignment vertical="center"/>
    </xf>
    <xf numFmtId="0" fontId="11" fillId="4" borderId="0" applyNumberFormat="0" applyBorder="0" applyAlignment="0" applyProtection="0">
      <alignment vertical="center"/>
    </xf>
    <xf numFmtId="0" fontId="6" fillId="25" borderId="0" applyNumberFormat="0" applyBorder="0" applyAlignment="0" applyProtection="0">
      <alignment vertical="center"/>
    </xf>
    <xf numFmtId="0" fontId="5" fillId="0" borderId="6" applyNumberFormat="0" applyFill="0" applyAlignment="0" applyProtection="0">
      <alignment vertical="center"/>
    </xf>
    <xf numFmtId="0" fontId="23" fillId="0" borderId="13" applyNumberFormat="0" applyFill="0" applyAlignment="0" applyProtection="0">
      <alignment vertical="center"/>
    </xf>
    <xf numFmtId="0" fontId="14" fillId="8" borderId="0" applyNumberFormat="0" applyBorder="0" applyAlignment="0" applyProtection="0">
      <alignment vertical="center"/>
    </xf>
    <xf numFmtId="0" fontId="22" fillId="27" borderId="0" applyNumberFormat="0" applyBorder="0" applyAlignment="0" applyProtection="0">
      <alignment vertical="center"/>
    </xf>
    <xf numFmtId="0" fontId="11" fillId="28" borderId="0" applyNumberFormat="0" applyBorder="0" applyAlignment="0" applyProtection="0">
      <alignment vertical="center"/>
    </xf>
    <xf numFmtId="0" fontId="6" fillId="18" borderId="0" applyNumberFormat="0" applyBorder="0" applyAlignment="0" applyProtection="0">
      <alignment vertical="center"/>
    </xf>
    <xf numFmtId="0" fontId="11" fillId="10" borderId="0" applyNumberFormat="0" applyBorder="0" applyAlignment="0" applyProtection="0">
      <alignment vertical="center"/>
    </xf>
    <xf numFmtId="0" fontId="11" fillId="24" borderId="0" applyNumberFormat="0" applyBorder="0" applyAlignment="0" applyProtection="0">
      <alignment vertical="center"/>
    </xf>
    <xf numFmtId="0" fontId="11" fillId="13" borderId="0" applyNumberFormat="0" applyBorder="0" applyAlignment="0" applyProtection="0">
      <alignment vertical="center"/>
    </xf>
    <xf numFmtId="0" fontId="11" fillId="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11" fillId="20" borderId="0" applyNumberFormat="0" applyBorder="0" applyAlignment="0" applyProtection="0">
      <alignment vertical="center"/>
    </xf>
    <xf numFmtId="0" fontId="6" fillId="23" borderId="0" applyNumberFormat="0" applyBorder="0" applyAlignment="0" applyProtection="0">
      <alignment vertical="center"/>
    </xf>
    <xf numFmtId="0" fontId="11" fillId="26"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11" fillId="22" borderId="0" applyNumberFormat="0" applyBorder="0" applyAlignment="0" applyProtection="0">
      <alignment vertical="center"/>
    </xf>
    <xf numFmtId="0" fontId="6" fillId="29"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176" fontId="2"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tabSelected="1" zoomScale="85" zoomScaleNormal="85" workbookViewId="0">
      <selection activeCell="J6" sqref="J6"/>
    </sheetView>
  </sheetViews>
  <sheetFormatPr defaultColWidth="9" defaultRowHeight="14.25" outlineLevelCol="7"/>
  <cols>
    <col min="1" max="1" width="22.75" style="1" customWidth="1"/>
    <col min="2" max="2" width="21" style="1" customWidth="1"/>
    <col min="3" max="3" width="20.875" style="1" customWidth="1"/>
    <col min="4" max="4" width="15" style="1" customWidth="1"/>
    <col min="5" max="5" width="14.25" style="1" customWidth="1"/>
    <col min="6" max="6" width="13.375" style="1" customWidth="1"/>
    <col min="7" max="7" width="16.375" style="1" customWidth="1"/>
    <col min="8" max="8" width="43.675" style="1" customWidth="1"/>
    <col min="9" max="16384" width="9" style="1"/>
  </cols>
  <sheetData>
    <row r="1" s="1" customFormat="1" ht="18.75" spans="1:8">
      <c r="A1" s="3" t="s">
        <v>0</v>
      </c>
      <c r="B1" s="3"/>
      <c r="C1" s="3"/>
      <c r="D1" s="3"/>
      <c r="E1" s="3"/>
      <c r="F1" s="3"/>
      <c r="G1" s="3"/>
      <c r="H1" s="3"/>
    </row>
    <row r="2" s="1" customFormat="1" spans="8:8">
      <c r="H2" s="4" t="s">
        <v>1</v>
      </c>
    </row>
    <row r="3" s="2" customFormat="1" ht="12" spans="1:8">
      <c r="A3" s="5" t="s">
        <v>2</v>
      </c>
      <c r="B3" s="5" t="s">
        <v>3</v>
      </c>
      <c r="C3" s="5"/>
      <c r="D3" s="5"/>
      <c r="E3" s="5"/>
      <c r="F3" s="5"/>
      <c r="G3" s="5"/>
      <c r="H3" s="5" t="s">
        <v>4</v>
      </c>
    </row>
    <row r="4" s="2" customFormat="1" ht="12" spans="1:8">
      <c r="A4" s="5"/>
      <c r="B4" s="6" t="s">
        <v>5</v>
      </c>
      <c r="C4" s="5" t="s">
        <v>6</v>
      </c>
      <c r="D4" s="5"/>
      <c r="E4" s="5"/>
      <c r="F4" s="5"/>
      <c r="G4" s="5"/>
      <c r="H4" s="5"/>
    </row>
    <row r="5" s="2" customFormat="1" ht="12" spans="1:8">
      <c r="A5" s="5"/>
      <c r="B5" s="7"/>
      <c r="C5" s="5" t="s">
        <v>7</v>
      </c>
      <c r="D5" s="5" t="s">
        <v>8</v>
      </c>
      <c r="E5" s="5" t="s">
        <v>9</v>
      </c>
      <c r="F5" s="5" t="s">
        <v>10</v>
      </c>
      <c r="G5" s="5"/>
      <c r="H5" s="5"/>
    </row>
    <row r="6" s="2" customFormat="1" ht="72" spans="1:8">
      <c r="A6" s="8" t="s">
        <v>11</v>
      </c>
      <c r="B6" s="9">
        <f t="shared" ref="B6:B20" si="0">SUM(C6:F6)</f>
        <v>11658.53</v>
      </c>
      <c r="C6" s="9">
        <v>2195.53</v>
      </c>
      <c r="D6" s="9"/>
      <c r="E6" s="9"/>
      <c r="F6" s="9">
        <f>4900+4563</f>
        <v>9463</v>
      </c>
      <c r="G6" s="10" t="s">
        <v>12</v>
      </c>
      <c r="H6" s="11" t="s">
        <v>13</v>
      </c>
    </row>
    <row r="7" s="2" customFormat="1" ht="24" spans="1:8">
      <c r="A7" s="8" t="s">
        <v>14</v>
      </c>
      <c r="B7" s="9">
        <f t="shared" si="0"/>
        <v>27172.22</v>
      </c>
      <c r="C7" s="9">
        <v>3880.46</v>
      </c>
      <c r="D7" s="9">
        <v>153.24</v>
      </c>
      <c r="E7" s="9"/>
      <c r="F7" s="9">
        <f>13593+9545.52</f>
        <v>23138.52</v>
      </c>
      <c r="G7" s="10" t="s">
        <v>12</v>
      </c>
      <c r="H7" s="11" t="s">
        <v>15</v>
      </c>
    </row>
    <row r="8" s="2" customFormat="1" ht="84" spans="1:8">
      <c r="A8" s="8" t="s">
        <v>16</v>
      </c>
      <c r="B8" s="9">
        <f t="shared" si="0"/>
        <v>5510.4</v>
      </c>
      <c r="C8" s="9">
        <v>343.32</v>
      </c>
      <c r="D8" s="9"/>
      <c r="E8" s="9"/>
      <c r="F8" s="9">
        <f>2714.4+2452.68</f>
        <v>5167.08</v>
      </c>
      <c r="G8" s="10" t="s">
        <v>17</v>
      </c>
      <c r="H8" s="11" t="s">
        <v>18</v>
      </c>
    </row>
    <row r="9" s="2" customFormat="1" ht="72" spans="1:8">
      <c r="A9" s="8" t="s">
        <v>19</v>
      </c>
      <c r="B9" s="9">
        <f t="shared" si="0"/>
        <v>796.42</v>
      </c>
      <c r="C9" s="9">
        <v>244.8</v>
      </c>
      <c r="D9" s="9">
        <v>89.18</v>
      </c>
      <c r="E9" s="9">
        <v>32.44</v>
      </c>
      <c r="F9" s="9">
        <v>430</v>
      </c>
      <c r="G9" s="10" t="s">
        <v>20</v>
      </c>
      <c r="H9" s="11" t="s">
        <v>21</v>
      </c>
    </row>
    <row r="10" s="2" customFormat="1" ht="96" spans="1:8">
      <c r="A10" s="8" t="s">
        <v>22</v>
      </c>
      <c r="B10" s="9">
        <f t="shared" si="0"/>
        <v>3088.8</v>
      </c>
      <c r="C10" s="9"/>
      <c r="D10" s="9"/>
      <c r="E10" s="9"/>
      <c r="F10" s="9">
        <v>3088.8</v>
      </c>
      <c r="G10" s="10" t="s">
        <v>23</v>
      </c>
      <c r="H10" s="11" t="s">
        <v>24</v>
      </c>
    </row>
    <row r="11" s="2" customFormat="1" ht="72" spans="1:8">
      <c r="A11" s="8" t="s">
        <v>25</v>
      </c>
      <c r="B11" s="9">
        <v>5526.44</v>
      </c>
      <c r="C11" s="9">
        <v>1413.8</v>
      </c>
      <c r="D11" s="9">
        <v>0</v>
      </c>
      <c r="E11" s="9">
        <v>0</v>
      </c>
      <c r="F11" s="9">
        <v>4112.64</v>
      </c>
      <c r="G11" s="12" t="s">
        <v>26</v>
      </c>
      <c r="H11" s="11" t="s">
        <v>27</v>
      </c>
    </row>
    <row r="12" s="2" customFormat="1" ht="48" spans="1:8">
      <c r="A12" s="8" t="s">
        <v>28</v>
      </c>
      <c r="B12" s="9">
        <f t="shared" si="0"/>
        <v>615.1</v>
      </c>
      <c r="C12" s="9">
        <v>305.1</v>
      </c>
      <c r="D12" s="9"/>
      <c r="E12" s="9"/>
      <c r="F12" s="9">
        <f>155+155</f>
        <v>310</v>
      </c>
      <c r="G12" s="12" t="s">
        <v>29</v>
      </c>
      <c r="H12" s="11" t="s">
        <v>30</v>
      </c>
    </row>
    <row r="13" s="1" customFormat="1" ht="36" spans="1:8">
      <c r="A13" s="13" t="s">
        <v>31</v>
      </c>
      <c r="B13" s="9">
        <f t="shared" si="0"/>
        <v>11881.16</v>
      </c>
      <c r="C13" s="9">
        <v>6210.18</v>
      </c>
      <c r="D13" s="9"/>
      <c r="E13" s="9"/>
      <c r="F13" s="9">
        <f>2874.18+2796.8</f>
        <v>5670.98</v>
      </c>
      <c r="G13" s="14" t="s">
        <v>32</v>
      </c>
      <c r="H13" s="15" t="s">
        <v>33</v>
      </c>
    </row>
    <row r="14" s="1" customFormat="1" ht="24" spans="1:8">
      <c r="A14" s="13" t="s">
        <v>34</v>
      </c>
      <c r="B14" s="9">
        <f t="shared" si="0"/>
        <v>85.85</v>
      </c>
      <c r="C14" s="9"/>
      <c r="D14" s="9"/>
      <c r="E14" s="9"/>
      <c r="F14" s="9">
        <v>85.85</v>
      </c>
      <c r="G14" s="14" t="s">
        <v>32</v>
      </c>
      <c r="H14" s="16" t="s">
        <v>35</v>
      </c>
    </row>
    <row r="15" s="1" customFormat="1" ht="24" spans="1:8">
      <c r="A15" s="13" t="s">
        <v>36</v>
      </c>
      <c r="B15" s="9">
        <f t="shared" si="0"/>
        <v>0</v>
      </c>
      <c r="C15" s="9"/>
      <c r="D15" s="9"/>
      <c r="E15" s="9"/>
      <c r="F15" s="9"/>
      <c r="G15" s="14" t="s">
        <v>32</v>
      </c>
      <c r="H15" s="16" t="s">
        <v>37</v>
      </c>
    </row>
    <row r="16" s="1" customFormat="1" ht="48" spans="1:8">
      <c r="A16" s="13" t="s">
        <v>38</v>
      </c>
      <c r="B16" s="9">
        <f t="shared" si="0"/>
        <v>104.3</v>
      </c>
      <c r="C16" s="9"/>
      <c r="D16" s="9"/>
      <c r="E16" s="9"/>
      <c r="F16" s="9">
        <v>104.3</v>
      </c>
      <c r="G16" s="14" t="s">
        <v>32</v>
      </c>
      <c r="H16" s="15" t="s">
        <v>39</v>
      </c>
    </row>
    <row r="17" s="1" customFormat="1" ht="36" spans="1:8">
      <c r="A17" s="13" t="s">
        <v>40</v>
      </c>
      <c r="B17" s="9">
        <f t="shared" si="0"/>
        <v>16.84</v>
      </c>
      <c r="C17" s="9">
        <v>4.24</v>
      </c>
      <c r="D17" s="9"/>
      <c r="E17" s="9"/>
      <c r="F17" s="9">
        <v>12.6</v>
      </c>
      <c r="G17" s="14" t="s">
        <v>32</v>
      </c>
      <c r="H17" s="15" t="s">
        <v>41</v>
      </c>
    </row>
    <row r="18" s="1" customFormat="1" ht="24" spans="1:8">
      <c r="A18" s="13" t="s">
        <v>42</v>
      </c>
      <c r="B18" s="9">
        <f t="shared" si="0"/>
        <v>105.09</v>
      </c>
      <c r="C18" s="9">
        <v>15.09</v>
      </c>
      <c r="D18" s="9"/>
      <c r="E18" s="9"/>
      <c r="F18" s="9">
        <v>90</v>
      </c>
      <c r="G18" s="14" t="s">
        <v>32</v>
      </c>
      <c r="H18" s="15" t="s">
        <v>43</v>
      </c>
    </row>
    <row r="19" s="1" customFormat="1" ht="24" spans="1:8">
      <c r="A19" s="13" t="s">
        <v>44</v>
      </c>
      <c r="B19" s="9">
        <f t="shared" si="0"/>
        <v>2565.43</v>
      </c>
      <c r="C19" s="9">
        <v>527.93</v>
      </c>
      <c r="D19" s="9"/>
      <c r="E19" s="9"/>
      <c r="F19" s="9">
        <v>2037.5</v>
      </c>
      <c r="G19" s="14" t="s">
        <v>32</v>
      </c>
      <c r="H19" s="15" t="s">
        <v>43</v>
      </c>
    </row>
    <row r="20" s="1" customFormat="1" ht="24" spans="1:8">
      <c r="A20" s="17" t="s">
        <v>45</v>
      </c>
      <c r="B20" s="9">
        <f t="shared" si="0"/>
        <v>1000</v>
      </c>
      <c r="C20" s="9"/>
      <c r="D20" s="9"/>
      <c r="E20" s="9"/>
      <c r="F20" s="9">
        <v>1000</v>
      </c>
      <c r="G20" s="18" t="s">
        <v>32</v>
      </c>
      <c r="H20" s="19" t="s">
        <v>46</v>
      </c>
    </row>
    <row r="21" s="1" customFormat="1" ht="24" spans="1:8">
      <c r="A21" s="13" t="s">
        <v>47</v>
      </c>
      <c r="B21" s="9">
        <v>392.67</v>
      </c>
      <c r="C21" s="9">
        <v>392.67</v>
      </c>
      <c r="D21" s="9"/>
      <c r="E21" s="9"/>
      <c r="F21" s="9"/>
      <c r="G21" s="14" t="s">
        <v>48</v>
      </c>
      <c r="H21" s="20" t="s">
        <v>49</v>
      </c>
    </row>
    <row r="22" s="1" customFormat="1" ht="24" spans="1:8">
      <c r="A22" s="17" t="s">
        <v>50</v>
      </c>
      <c r="B22" s="9">
        <f>SUM(C22:F22)</f>
        <v>169.68</v>
      </c>
      <c r="C22" s="9">
        <v>169.68</v>
      </c>
      <c r="D22" s="9">
        <v>0</v>
      </c>
      <c r="E22" s="9">
        <v>0</v>
      </c>
      <c r="F22" s="9"/>
      <c r="G22" s="18" t="s">
        <v>51</v>
      </c>
      <c r="H22" s="16" t="s">
        <v>52</v>
      </c>
    </row>
    <row r="23" s="1" customFormat="1" ht="24" spans="1:8">
      <c r="A23" s="17" t="s">
        <v>53</v>
      </c>
      <c r="B23" s="9">
        <v>243.75</v>
      </c>
      <c r="C23" s="9">
        <v>152.6</v>
      </c>
      <c r="D23" s="9">
        <v>0</v>
      </c>
      <c r="E23" s="9">
        <v>91.15</v>
      </c>
      <c r="F23" s="9"/>
      <c r="G23" s="21" t="s">
        <v>48</v>
      </c>
      <c r="H23" s="20" t="s">
        <v>54</v>
      </c>
    </row>
    <row r="24" s="1" customFormat="1" ht="24" spans="1:8">
      <c r="A24" s="17" t="s">
        <v>55</v>
      </c>
      <c r="B24" s="9">
        <v>1.3</v>
      </c>
      <c r="C24" s="9">
        <v>1.3</v>
      </c>
      <c r="D24" s="9"/>
      <c r="E24" s="9"/>
      <c r="F24" s="9"/>
      <c r="G24" s="14" t="s">
        <v>48</v>
      </c>
      <c r="H24" s="20" t="s">
        <v>56</v>
      </c>
    </row>
    <row r="25" s="1" customFormat="1" ht="36" spans="1:8">
      <c r="A25" s="17" t="s">
        <v>57</v>
      </c>
      <c r="B25" s="9">
        <f>SUM(C25:F25)</f>
        <v>274.67</v>
      </c>
      <c r="C25" s="9">
        <v>194.67</v>
      </c>
      <c r="D25" s="9">
        <v>80</v>
      </c>
      <c r="E25" s="9">
        <v>0</v>
      </c>
      <c r="F25" s="9"/>
      <c r="G25" s="18" t="s">
        <v>51</v>
      </c>
      <c r="H25" s="20" t="s">
        <v>58</v>
      </c>
    </row>
    <row r="26" s="1" customFormat="1" ht="24" spans="1:8">
      <c r="A26" s="17" t="s">
        <v>59</v>
      </c>
      <c r="B26" s="9">
        <v>305.68</v>
      </c>
      <c r="C26" s="9"/>
      <c r="D26" s="9"/>
      <c r="E26" s="9">
        <v>5.68</v>
      </c>
      <c r="F26" s="9">
        <v>300</v>
      </c>
      <c r="G26" s="14" t="s">
        <v>48</v>
      </c>
      <c r="H26" s="20" t="s">
        <v>60</v>
      </c>
    </row>
    <row r="27" s="1" customFormat="1" ht="24" spans="1:8">
      <c r="A27" s="17" t="s">
        <v>61</v>
      </c>
      <c r="B27" s="9">
        <v>907.01</v>
      </c>
      <c r="C27" s="9"/>
      <c r="D27" s="9"/>
      <c r="E27" s="9"/>
      <c r="F27" s="9">
        <v>907.01</v>
      </c>
      <c r="G27" s="22" t="s">
        <v>62</v>
      </c>
      <c r="H27" s="20" t="s">
        <v>63</v>
      </c>
    </row>
    <row r="28" s="1" customFormat="1" ht="24" spans="1:8">
      <c r="A28" s="17" t="s">
        <v>64</v>
      </c>
      <c r="B28" s="9">
        <v>365</v>
      </c>
      <c r="C28" s="9"/>
      <c r="D28" s="9"/>
      <c r="E28" s="9"/>
      <c r="F28" s="9">
        <v>365</v>
      </c>
      <c r="G28" s="14" t="s">
        <v>48</v>
      </c>
      <c r="H28" s="20" t="s">
        <v>65</v>
      </c>
    </row>
  </sheetData>
  <mergeCells count="6">
    <mergeCell ref="A1:H1"/>
    <mergeCell ref="B3:F3"/>
    <mergeCell ref="C4:F4"/>
    <mergeCell ref="A3:A5"/>
    <mergeCell ref="B4:B5"/>
    <mergeCell ref="H3:H5"/>
  </mergeCells>
  <printOptions horizontalCentered="1"/>
  <pageMargins left="0.751388888888889" right="0.751388888888889" top="1" bottom="1" header="0.511805555555556" footer="0.511805555555556"/>
  <pageSetup paperSize="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陈婉君</dc:creator>
  <cp:lastModifiedBy>陈婉君</cp:lastModifiedBy>
  <dcterms:created xsi:type="dcterms:W3CDTF">2020-02-03T07:00:00Z</dcterms:created>
  <dcterms:modified xsi:type="dcterms:W3CDTF">2021-03-09T00:51:44Z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