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tabRatio="890" activeTab="5"/>
  </bookViews>
  <sheets>
    <sheet name="封面" sheetId="1" r:id="rId1"/>
    <sheet name="目录" sheetId="2" r:id="rId2"/>
    <sheet name="一般公共预算平衡表 " sheetId="3" r:id="rId3"/>
    <sheet name="公共预算项目表" sheetId="4" r:id="rId4"/>
    <sheet name="基金平衡表" sheetId="5" r:id="rId5"/>
    <sheet name="基金预算项目表" sheetId="6" r:id="rId6"/>
    <sheet name="国资平衡表 " sheetId="7" r:id="rId7"/>
    <sheet name="专户平衡表" sheetId="8" r:id="rId8"/>
    <sheet name="历年暂存款" sheetId="9" r:id="rId9"/>
  </sheets>
  <externalReferences>
    <externalReference r:id="rId12"/>
  </externalReferences>
  <definedNames>
    <definedName name="_xlnm.Print_Titles" localSheetId="5">'基金预算项目表'!$1:$3</definedName>
    <definedName name="_xlnm.Print_Titles" localSheetId="4">'基金平衡表'!$1:$4</definedName>
    <definedName name="_xlnm.Print_Area" localSheetId="4">'基金平衡表'!$A$1:$F$60</definedName>
    <definedName name="_xlnm.Print_Titles" localSheetId="8">'历年暂存款'!$1:$3</definedName>
    <definedName name="_xlnm.Print_Area" localSheetId="2">'一般公共预算平衡表 '!$A$1:$F$38</definedName>
    <definedName name="_xlnm.Print_Titles" localSheetId="3">'公共预算项目表'!$1:$3</definedName>
  </definedNames>
  <calcPr fullCalcOnLoad="1"/>
</workbook>
</file>

<file path=xl/sharedStrings.xml><?xml version="1.0" encoding="utf-8"?>
<sst xmlns="http://schemas.openxmlformats.org/spreadsheetml/2006/main" count="993" uniqueCount="476">
  <si>
    <t>附件</t>
  </si>
  <si>
    <t>佛山市三水区乐平镇2021年
财政预算调整方案情况表（草案）</t>
  </si>
  <si>
    <t>佛山市三水区乐平镇财政办公室编制</t>
  </si>
  <si>
    <t xml:space="preserve">                                       </t>
  </si>
  <si>
    <t>目          录</t>
  </si>
  <si>
    <t>表号</t>
  </si>
  <si>
    <t>标               题</t>
  </si>
  <si>
    <t>页码</t>
  </si>
  <si>
    <t>1</t>
  </si>
  <si>
    <t>2-4</t>
  </si>
  <si>
    <t>5-6</t>
  </si>
  <si>
    <t>7-14</t>
  </si>
  <si>
    <t>15</t>
  </si>
  <si>
    <t>16</t>
  </si>
  <si>
    <t>17-18</t>
  </si>
  <si>
    <t>佛山市三水区乐平镇2021年一般公共预算收支调整（草案）情况表</t>
  </si>
  <si>
    <t>表1</t>
  </si>
  <si>
    <t>单位：万元</t>
  </si>
  <si>
    <t xml:space="preserve"> 项  目</t>
  </si>
  <si>
    <t>2021年
预算数</t>
  </si>
  <si>
    <t>2021年1-8月
执行数</t>
  </si>
  <si>
    <t>预计全年情况</t>
  </si>
  <si>
    <t>调整计划比年初预算</t>
  </si>
  <si>
    <t>增减额</t>
  </si>
  <si>
    <t>对比增（减）%</t>
  </si>
  <si>
    <t>一、地方一般公共预算收入</t>
  </si>
  <si>
    <t xml:space="preserve"> 1、税收收入</t>
  </si>
  <si>
    <t xml:space="preserve"> 2、非税收入</t>
  </si>
  <si>
    <t>二、转移性收入</t>
  </si>
  <si>
    <t xml:space="preserve"> </t>
  </si>
  <si>
    <t xml:space="preserve"> 1、上级补助收入</t>
  </si>
  <si>
    <t xml:space="preserve">   返还性收入</t>
  </si>
  <si>
    <t xml:space="preserve">   一般性转移支付收入</t>
  </si>
  <si>
    <t xml:space="preserve">   专项转移支付收入</t>
  </si>
  <si>
    <t xml:space="preserve"> 2、债务转贷收入</t>
  </si>
  <si>
    <t xml:space="preserve"> 3、调入资金</t>
  </si>
  <si>
    <t xml:space="preserve">   从预算稳定调节基金调入</t>
  </si>
  <si>
    <t xml:space="preserve">   从政府性基金调入</t>
  </si>
  <si>
    <t xml:space="preserve">   从国有资本经营预算调入</t>
  </si>
  <si>
    <t xml:space="preserve"> 4、上年项目结转</t>
  </si>
  <si>
    <t>收入总计</t>
  </si>
  <si>
    <t xml:space="preserve">三、地方一般公共预算支出    </t>
  </si>
  <si>
    <t xml:space="preserve">四、上解支出     </t>
  </si>
  <si>
    <t xml:space="preserve"> 1、公安经费上解</t>
  </si>
  <si>
    <t xml:space="preserve"> 2、市体制税收分成上解</t>
  </si>
  <si>
    <t xml:space="preserve"> 3、出口退税上解</t>
  </si>
  <si>
    <t xml:space="preserve"> 4、教育经费上解</t>
  </si>
  <si>
    <t xml:space="preserve"> 5、省税收经费上解</t>
  </si>
  <si>
    <t xml:space="preserve"> 6、财力置换</t>
  </si>
  <si>
    <t xml:space="preserve"> 7、其他上解（农用地指标）</t>
  </si>
  <si>
    <t>五、债务还本支出</t>
  </si>
  <si>
    <t xml:space="preserve">  地方政府一般债券还本支出</t>
  </si>
  <si>
    <t xml:space="preserve">  地方政府其他一般债务还本支出</t>
  </si>
  <si>
    <t>六、转移性支出</t>
  </si>
  <si>
    <t xml:space="preserve"> 1、安排预算稳定调节基金</t>
  </si>
  <si>
    <t xml:space="preserve"> 2、年终项目结转</t>
  </si>
  <si>
    <t xml:space="preserve">   上级补助项目结转</t>
  </si>
  <si>
    <t xml:space="preserve">   部门项目结转</t>
  </si>
  <si>
    <t xml:space="preserve">   债务转贷项目结转</t>
  </si>
  <si>
    <t>支出总计</t>
  </si>
  <si>
    <t>佛山市三水区乐平镇2021年一般公共预算支出调整项目（草案）情况表</t>
  </si>
  <si>
    <t>表2</t>
  </si>
  <si>
    <t>序号</t>
  </si>
  <si>
    <t>预算单位</t>
  </si>
  <si>
    <t>项目</t>
  </si>
  <si>
    <t>科目代码</t>
  </si>
  <si>
    <t>功能科目</t>
  </si>
  <si>
    <t>调增（减）
金额</t>
  </si>
  <si>
    <t>备注</t>
  </si>
  <si>
    <t>总计</t>
  </si>
  <si>
    <t>乐平镇党建工作办公室</t>
  </si>
  <si>
    <t>招聘考察费用</t>
  </si>
  <si>
    <t>其他组织事务支出</t>
  </si>
  <si>
    <t>国家部分工资</t>
  </si>
  <si>
    <t>行政运行</t>
  </si>
  <si>
    <t>小学教育</t>
  </si>
  <si>
    <t>地方津贴补贴</t>
  </si>
  <si>
    <t>事业单位绩效工资</t>
  </si>
  <si>
    <t>失业、工伤保险缴费</t>
  </si>
  <si>
    <t>其他经费</t>
  </si>
  <si>
    <t>离退休人员地方津贴补贴</t>
  </si>
  <si>
    <t>事业单位离退休</t>
  </si>
  <si>
    <t>基本医疗保险、生育保险缴费</t>
  </si>
  <si>
    <t>事业单位医疗</t>
  </si>
  <si>
    <t>行政单位医疗</t>
  </si>
  <si>
    <t>住房公积金</t>
  </si>
  <si>
    <t>养老保险缴费</t>
  </si>
  <si>
    <t>机关事业单位基本养老保险缴费支出</t>
  </si>
  <si>
    <t>乐平镇公共服务办公室</t>
  </si>
  <si>
    <t>残疾人康复救助经费</t>
  </si>
  <si>
    <t>其他民政管理事务支出</t>
  </si>
  <si>
    <t>村（居）、组规范化管理工作经费</t>
  </si>
  <si>
    <t>“翱翔空间”就业平台项目服务费</t>
  </si>
  <si>
    <t>双百工程、公共服务岗工作人员薪酬</t>
  </si>
  <si>
    <t>建设乐平社区养老服务中心</t>
  </si>
  <si>
    <t>城乡社区工作者发放临时工作补助</t>
  </si>
  <si>
    <t>重度残疾人居家托养补贴</t>
  </si>
  <si>
    <t>其他残疾人事业支出</t>
  </si>
  <si>
    <t>重度残疾人集中托养（全托）服务</t>
  </si>
  <si>
    <t>移民村危楼鉴定费</t>
  </si>
  <si>
    <t>其他人力资源和社会保障管理事务支出</t>
  </si>
  <si>
    <t>计划生育家庭特别扶助经费</t>
  </si>
  <si>
    <t>其他计划生育事务支出</t>
  </si>
  <si>
    <t>部分优抚对象养老保险参保补助经费</t>
  </si>
  <si>
    <t>其他优抚支出</t>
  </si>
  <si>
    <t>乐平镇宣传文体旅游办公室（乐平镇教育办公室）</t>
  </si>
  <si>
    <t>教育审计费用</t>
  </si>
  <si>
    <t>其他教育支出</t>
  </si>
  <si>
    <t>乐平文化活动中心管理人员经费</t>
  </si>
  <si>
    <t>其他文化和旅游支出</t>
  </si>
  <si>
    <t>党史学习教育经费</t>
  </si>
  <si>
    <t>源潭综合文化室货物采购</t>
  </si>
  <si>
    <t>教育线干部职工体检费</t>
  </si>
  <si>
    <t>返还齐家幼儿园保育费</t>
  </si>
  <si>
    <t>学前教育</t>
  </si>
  <si>
    <t>乐平镇齐家幼儿园日常公用经费</t>
  </si>
  <si>
    <t>幼儿园招聘教师经费</t>
  </si>
  <si>
    <t>乐平镇财政办公室</t>
  </si>
  <si>
    <t>新增一般债券利息</t>
  </si>
  <si>
    <t>地方政府一般债券付息支出</t>
  </si>
  <si>
    <t>新增一般债券发行费用</t>
  </si>
  <si>
    <t>地方政府一般债务发行费用支出</t>
  </si>
  <si>
    <t>佛山税收上解</t>
  </si>
  <si>
    <t>体制上解支出</t>
  </si>
  <si>
    <t>乐平镇中心小学</t>
  </si>
  <si>
    <t>乐平镇中心小学分校区校门建设及围墙整改工程</t>
  </si>
  <si>
    <t>乐平镇保安小学</t>
  </si>
  <si>
    <t>节水型单位建设</t>
  </si>
  <si>
    <t>保安小学教室到饭堂连廊新建和教师宿舍装修工程</t>
  </si>
  <si>
    <t>乐平镇源潭小学</t>
  </si>
  <si>
    <t>乐平镇三江小学</t>
  </si>
  <si>
    <t>三江小学教学楼连廊建设及扩建校门工程</t>
  </si>
  <si>
    <t>乐平镇中心幼儿园</t>
  </si>
  <si>
    <t>返还幼儿园保育费</t>
  </si>
  <si>
    <t>乐平镇自然资源管理所</t>
  </si>
  <si>
    <t>乐平镇南边片区“三旧”改造项目前期投资人投资回报金额</t>
  </si>
  <si>
    <t>其他自然资源事务支出</t>
  </si>
  <si>
    <t>乐平镇派出所</t>
  </si>
  <si>
    <t>建设乐平镇一级消防站启动资金</t>
  </si>
  <si>
    <t>其他公安支出</t>
  </si>
  <si>
    <t>乐平派出所智能枪弹室升级改造项目经费</t>
  </si>
  <si>
    <t>购置警用车辆经费</t>
  </si>
  <si>
    <t>乐平镇专职消防队</t>
  </si>
  <si>
    <t>2021年度乐平镇专职消防队工会经费</t>
  </si>
  <si>
    <t>市政府第十二批挂牌督办火灾高风险区域及重大火灾隐患单位整治工作专项经费</t>
  </si>
  <si>
    <t>其他消防事务支出</t>
  </si>
  <si>
    <t>购买消防队员服装</t>
  </si>
  <si>
    <t>佛山市三水区乐平镇2021年政府性基金预算收支调整（草案）情况表</t>
  </si>
  <si>
    <t>表3</t>
  </si>
  <si>
    <t>项     目</t>
  </si>
  <si>
    <t>对比增
（减）%</t>
  </si>
  <si>
    <t>一、本年收入</t>
  </si>
  <si>
    <t xml:space="preserve"> 1、农业土地开发资金收入</t>
  </si>
  <si>
    <t xml:space="preserve"> 2、国有土地使用权出让收入</t>
  </si>
  <si>
    <t xml:space="preserve">   土地出让价款收入</t>
  </si>
  <si>
    <t xml:space="preserve">   补缴的土地价款</t>
  </si>
  <si>
    <t xml:space="preserve">   缴纳新增建设用地土地有偿使用费</t>
  </si>
  <si>
    <t xml:space="preserve">   其他土地出让收入</t>
  </si>
  <si>
    <t xml:space="preserve"> 3、国有土地收益基金收入</t>
  </si>
  <si>
    <t xml:space="preserve"> 4、彩票公益金收入</t>
  </si>
  <si>
    <t xml:space="preserve"> 5、城市基础设施配套费收入</t>
  </si>
  <si>
    <t xml:space="preserve"> 6、污水处理费收入</t>
  </si>
  <si>
    <t xml:space="preserve"> 7、城市公用事业附加</t>
  </si>
  <si>
    <t xml:space="preserve"> 3、财力置换</t>
  </si>
  <si>
    <t xml:space="preserve"> 4、上年结余结转</t>
  </si>
  <si>
    <t>三、本年支出</t>
  </si>
  <si>
    <t>（一）文化体育与传媒支出</t>
  </si>
  <si>
    <t>（二）社会保障和就业支出</t>
  </si>
  <si>
    <t>（三）城乡社区支出</t>
  </si>
  <si>
    <t xml:space="preserve"> 1、国有土地使用权出让收入及对应专项债务收入安排的支出</t>
  </si>
  <si>
    <t xml:space="preserve">   征地和拆迁补偿支出</t>
  </si>
  <si>
    <t xml:space="preserve">   土地开发支出</t>
  </si>
  <si>
    <t xml:space="preserve">   城市建设支出</t>
  </si>
  <si>
    <t xml:space="preserve">   补助被征地农民支出</t>
  </si>
  <si>
    <t xml:space="preserve">   农村基础设施建设支出</t>
  </si>
  <si>
    <t xml:space="preserve">   其他国有土地使用权出让收入安排的支出</t>
  </si>
  <si>
    <t xml:space="preserve"> 2、国有土地收益基金及对应专项债务收入安排的支出</t>
  </si>
  <si>
    <t xml:space="preserve"> 3、农业土地开发资金安排的支出</t>
  </si>
  <si>
    <t xml:space="preserve"> 4、城市基础设施配套费安排的支出</t>
  </si>
  <si>
    <t xml:space="preserve">   城市公共设施</t>
  </si>
  <si>
    <t xml:space="preserve">   城市环境卫生</t>
  </si>
  <si>
    <t xml:space="preserve">   其他城市基础设施配套费安排的支出</t>
  </si>
  <si>
    <t xml:space="preserve"> 5、污水处理费安排的支出</t>
  </si>
  <si>
    <t xml:space="preserve">   污水处理设施建设和运营</t>
  </si>
  <si>
    <t xml:space="preserve">   代征手续费</t>
  </si>
  <si>
    <t xml:space="preserve">   其他污水处理费安排的支出</t>
  </si>
  <si>
    <t>6、土地储备专项债券收入安排的支出</t>
  </si>
  <si>
    <t>（四）农林水支出</t>
  </si>
  <si>
    <t>（五）其他支出</t>
  </si>
  <si>
    <t>（七）债务付息支出</t>
  </si>
  <si>
    <t>（八）债务发行费支出</t>
  </si>
  <si>
    <t>四、债务还本支出</t>
  </si>
  <si>
    <t>五、转移性支出</t>
  </si>
  <si>
    <t xml:space="preserve"> 1、政府性基金上解支出</t>
  </si>
  <si>
    <t xml:space="preserve"> 2、调出资金</t>
  </si>
  <si>
    <t xml:space="preserve">   城市基础设施配套费结余</t>
  </si>
  <si>
    <t xml:space="preserve">   污水处理费结余</t>
  </si>
  <si>
    <t xml:space="preserve">   国有土地使用权出让收入结余</t>
  </si>
  <si>
    <t xml:space="preserve"> 3、年终结余结转</t>
  </si>
  <si>
    <t>佛山市三水区乐平镇2021年政府性基金预算支出项目（草案）调整表</t>
  </si>
  <si>
    <t>表4</t>
  </si>
  <si>
    <t>乐平镇党政综合办公室</t>
  </si>
  <si>
    <t>镇机关饭堂经费</t>
  </si>
  <si>
    <t>其他国有土地使用权出让收入安排的支出</t>
  </si>
  <si>
    <t>镇机关日常开支费用</t>
  </si>
  <si>
    <t>乐平镇政府网络机房二级等保升级改造项目</t>
  </si>
  <si>
    <t>干部职工体检费</t>
  </si>
  <si>
    <t>镇园政策改革事项宣传费</t>
  </si>
  <si>
    <t>乐平镇镇村二级会商系统运维服务项目</t>
  </si>
  <si>
    <t>购置中巴、商务车</t>
  </si>
  <si>
    <t>乐平镇人大办公室</t>
  </si>
  <si>
    <t>区、镇两级人大换届选举工作</t>
  </si>
  <si>
    <t>新枫桥经验推广工作</t>
  </si>
  <si>
    <t>特困供养人员照料护理费</t>
  </si>
  <si>
    <t>骨灰楼、烈士陵园管理、清明节期间工作经费</t>
  </si>
  <si>
    <t>疫情防控应急处置经费</t>
  </si>
  <si>
    <t>优抚对象优待安置经费</t>
  </si>
  <si>
    <t>辖下机构运作经费</t>
  </si>
  <si>
    <t>村（居）务监督委员会成员补贴</t>
  </si>
  <si>
    <t>全征地农村居民参加社会保险费及补贴</t>
  </si>
  <si>
    <t>补助被征地农民支出</t>
  </si>
  <si>
    <t>居民基本医疗保险费用</t>
  </si>
  <si>
    <t>退休人员社会化管理服务费</t>
  </si>
  <si>
    <t>智博荟</t>
  </si>
  <si>
    <t>农村部分计划生育家庭奖励经费</t>
  </si>
  <si>
    <t>高龄津贴发放</t>
  </si>
  <si>
    <t>孤儿、事实无人抚养儿童基本生活补助金</t>
  </si>
  <si>
    <t>关怀单亲特困母亲和困境儿童经费</t>
  </si>
  <si>
    <t>“三八”节活动经费</t>
  </si>
  <si>
    <t>计划生育奖励金</t>
  </si>
  <si>
    <t>乐平镇社区卫生服务中心</t>
  </si>
  <si>
    <t>返拨卫生中心上缴财政业务收入</t>
  </si>
  <si>
    <t>乐平镇综合治理办公室</t>
  </si>
  <si>
    <t>乐平镇平安创建、禁毒、反邪教、流动人口工作经费</t>
  </si>
  <si>
    <t>社区戒毒康复工作经费</t>
  </si>
  <si>
    <t>扫黑除恶专项经费</t>
  </si>
  <si>
    <t>2015-2018年上级划拨网格化工作人员结余经费</t>
  </si>
  <si>
    <t>严重精神障碍患者救治工作经费</t>
  </si>
  <si>
    <t>乐平镇整合和规范管理护村队工作经费</t>
  </si>
  <si>
    <t>“中心+网格化+信息化”工作经费</t>
  </si>
  <si>
    <t>劳务派遣购买服务</t>
  </si>
  <si>
    <t>租车经费</t>
  </si>
  <si>
    <t>乐平镇综合行政执法办公室</t>
  </si>
  <si>
    <t>违法搭建设施评测及拆除服务</t>
  </si>
  <si>
    <t>乐平镇村改项目（碎布市场拆迁）</t>
  </si>
  <si>
    <t>乐平镇违法建设普查工作费</t>
  </si>
  <si>
    <t>市政管网清淤修复</t>
  </si>
  <si>
    <t>三沿一口重点路段环境提升整治</t>
  </si>
  <si>
    <t>源潭外立面改造项目</t>
  </si>
  <si>
    <t>执法车辆租用服务</t>
  </si>
  <si>
    <t>乐平镇大旗头公园及古村环卫绿化保洁服务</t>
  </si>
  <si>
    <t>乐平镇垃圾中转站新建、改造提升工程</t>
  </si>
  <si>
    <t>农村基础设施建设支出</t>
  </si>
  <si>
    <t>三水工业园区E区地块垃圾清运工程</t>
  </si>
  <si>
    <t>佛山市三水区乐平镇环卫保洁及绿化养护服务项目（乐平）</t>
  </si>
  <si>
    <t>佛山市三水区乐平镇环卫保洁及绿化养护服务项目（南边、范湖）</t>
  </si>
  <si>
    <t>佛山市三水区乐平镇环卫保洁及绿化养护服务项目（三水工业园）</t>
  </si>
  <si>
    <t>佛山市三水区乐平镇垃圾收集服务项目（乐平片区）</t>
  </si>
  <si>
    <t>佛山市三水区乐平镇垃圾收集服务项目（南边、范湖）</t>
  </si>
  <si>
    <t>佛山市三水区乐平镇垃圾收集服务项目（南边压缩中转站）</t>
  </si>
  <si>
    <t>佛山市三水区乐平镇路灯养护服务项目</t>
  </si>
  <si>
    <t>乐平镇南边工业大道、旧芦西公路、黄南路环卫保洁服务</t>
  </si>
  <si>
    <t>乐平镇天桥（3座）及其附属设施日常维护</t>
  </si>
  <si>
    <t>乐平镇齐家湖公园环卫绿化服务</t>
  </si>
  <si>
    <t>乐平镇礼运路片区保洁及绿化养护服务</t>
  </si>
  <si>
    <t>乐平镇三江公路环卫保洁服务</t>
  </si>
  <si>
    <t>三水区乐平镇三花路（官地桥头至三水大道）路段保洁服务</t>
  </si>
  <si>
    <t>礼运路沿线及周边文化植入</t>
  </si>
  <si>
    <t>创文经费</t>
  </si>
  <si>
    <t>庆祝教师节活动</t>
  </si>
  <si>
    <t>体育活动经费</t>
  </si>
  <si>
    <t>学生接送车费</t>
  </si>
  <si>
    <t>镇文化活动经费</t>
  </si>
  <si>
    <t>党报党刊订阅经费</t>
  </si>
  <si>
    <t>乐平镇新时代文明实践所（站、点）建设</t>
  </si>
  <si>
    <t>乡风文明建设</t>
  </si>
  <si>
    <t>文化中心电房检测、各场室设备更换、添置设备经费</t>
  </si>
  <si>
    <t>教师招聘经费</t>
  </si>
  <si>
    <t>乐平镇齐家幼儿园人员费用</t>
  </si>
  <si>
    <t>工程预结算、竣工决算审价费用</t>
  </si>
  <si>
    <t>再融资专项债券付息</t>
  </si>
  <si>
    <t>国有土地使用权出让金债务付息支出</t>
  </si>
  <si>
    <t>再融资专项债券发行费</t>
  </si>
  <si>
    <t>国有土地使用权出让金债务发行费用支出</t>
  </si>
  <si>
    <t>新增专项债券利息</t>
  </si>
  <si>
    <t>其他地方自行试点项目收益专项债券付息支出</t>
  </si>
  <si>
    <t>新增专项债券发行费用</t>
  </si>
  <si>
    <t>其他地方自行试点项目收益专项债券发行费用支出</t>
  </si>
  <si>
    <t>农民被征收土地收益分成款</t>
  </si>
  <si>
    <t>土地出让收入上解</t>
  </si>
  <si>
    <t>政府性基金上解支出</t>
  </si>
  <si>
    <t>乐平镇公有资产管理办公室</t>
  </si>
  <si>
    <t>付村租地款</t>
  </si>
  <si>
    <t>土地开发支出</t>
  </si>
  <si>
    <t>支付垃圾处理费手续费及相关税费</t>
  </si>
  <si>
    <t>出让共有产权房屋相关费用</t>
  </si>
  <si>
    <t>乐平镇城建和水利办公室</t>
  </si>
  <si>
    <t>排水管网补测及重点领域排查项目2020年驻点技术服务费</t>
  </si>
  <si>
    <t>交通安全信息系统</t>
  </si>
  <si>
    <t>交通安全宣传费用</t>
  </si>
  <si>
    <t>乐平镇排水管网运维费</t>
  </si>
  <si>
    <t>乐平镇水利所</t>
  </si>
  <si>
    <t>站闸维护项目</t>
  </si>
  <si>
    <t>2021年度三防专项工作</t>
  </si>
  <si>
    <t>2021年度“河长制”大环保专项整治工作</t>
  </si>
  <si>
    <t>污水处理设施建设和运营</t>
  </si>
  <si>
    <t>水利设备设施安全隐患整治升级改造项目</t>
  </si>
  <si>
    <t>三峡移民专项项目</t>
  </si>
  <si>
    <t>堤围维护项目</t>
  </si>
  <si>
    <t>乐平镇主干内河涌及支涌养护项目</t>
  </si>
  <si>
    <t>山塘水库及重点涵闸管理养护项目</t>
  </si>
  <si>
    <t>乐平镇村村通自来水</t>
  </si>
  <si>
    <t>乐平镇经济发展办公室</t>
  </si>
  <si>
    <t>乐平镇第七次全国人口普查经费</t>
  </si>
  <si>
    <t>2021年乐平镇公共场所无线局域网（WLAN）建设运营费</t>
  </si>
  <si>
    <t>2021年咨询服务费</t>
  </si>
  <si>
    <t>2021年宣传费</t>
  </si>
  <si>
    <t>应用“扫码读数”功能开展基本单位调查专项经费</t>
  </si>
  <si>
    <t>2021年打击非法成品油专项工作经费</t>
  </si>
  <si>
    <t>2021年车辆租车费</t>
  </si>
  <si>
    <t>2021年企业扶持资金</t>
  </si>
  <si>
    <t>企业家年会</t>
  </si>
  <si>
    <t>2021年科技平台引进、建设及运营费</t>
  </si>
  <si>
    <t>乐平镇农业农村办公室</t>
  </si>
  <si>
    <t>乡村振兴资金</t>
  </si>
  <si>
    <t>乐平镇2021年防止耕地“非粮化”激励粮食种植扶持补贴资金及测绘费</t>
  </si>
  <si>
    <t>农村分散式污水处理站设施运营费、支管网维护费、截污口提升改造工程费</t>
  </si>
  <si>
    <t>新农村建设补助资金</t>
  </si>
  <si>
    <t>重大动物疫病强制免疫服务</t>
  </si>
  <si>
    <t>乐平镇应急管理办公室</t>
  </si>
  <si>
    <t>应急管理宣传费</t>
  </si>
  <si>
    <t>行政村居防灾减灾建设“十个有”</t>
  </si>
  <si>
    <t>2021年森林防灭火物资购置及防火器材维护</t>
  </si>
  <si>
    <t>应急防护装备</t>
  </si>
  <si>
    <t>救灾指挥终端建设</t>
  </si>
  <si>
    <t>乐平镇司法所</t>
  </si>
  <si>
    <t>社区矫正及刑释解矫工作经费</t>
  </si>
  <si>
    <t>乐平镇普法工作经费</t>
  </si>
  <si>
    <t>乐平镇市场监督管理所</t>
  </si>
  <si>
    <t>食品安全抽检经费</t>
  </si>
  <si>
    <t>宣传培训费</t>
  </si>
  <si>
    <t>“智慧协管”监管工作专项经费</t>
  </si>
  <si>
    <t>个体工商户转型升级为企业行动专项经费</t>
  </si>
  <si>
    <t>知识产权质押融资贴息</t>
  </si>
  <si>
    <t>两违拆迁、复绿专项费用</t>
  </si>
  <si>
    <t>可调整坑塘水面提质改造费用</t>
  </si>
  <si>
    <t>地质灾害点整治</t>
  </si>
  <si>
    <t>春节植树经费</t>
  </si>
  <si>
    <t>2021年中洞山环山防火林带整治暨清明节、重阳节森林防火工作经费</t>
  </si>
  <si>
    <t>中介服务费用</t>
  </si>
  <si>
    <t>林业有害生物防治</t>
  </si>
  <si>
    <t>历史规划设计费</t>
  </si>
  <si>
    <t>征地、征拆补偿款</t>
  </si>
  <si>
    <t xml:space="preserve">征地和拆迁补偿支出  </t>
  </si>
  <si>
    <t>中介服务费</t>
  </si>
  <si>
    <t>征地、租地、征拆承诺事项</t>
  </si>
  <si>
    <t>村委协助征地工作经费</t>
  </si>
  <si>
    <t>十大规划项目</t>
  </si>
  <si>
    <t>乐平镇村级工业园区升级改造（“三旧”改造）项目专项经费</t>
  </si>
  <si>
    <t>乐平镇出口站片区“三旧”改造项目房屋征收补偿</t>
  </si>
  <si>
    <t>乐平镇小陆坑村级工业园工改工升级改造项目征收补偿</t>
  </si>
  <si>
    <t>乐平镇金融服务区“三旧”改造项目前期投资人投资回报金额</t>
  </si>
  <si>
    <t>北江大堤加固达标工程黄塘段房屋拆迁和移民安置补偿款结算费用</t>
  </si>
  <si>
    <t>福田皮卡车</t>
  </si>
  <si>
    <t>用地报批相关费用</t>
  </si>
  <si>
    <t>征地承诺建设工程项目</t>
  </si>
  <si>
    <t>区镇联合开发南边片区“三旧”改造项目征拆补偿款</t>
  </si>
  <si>
    <t>征地和拆迁补偿支出</t>
  </si>
  <si>
    <t>乐平镇土地管理“一张图”系统</t>
  </si>
  <si>
    <t>农民公寓办证等相关费用</t>
  </si>
  <si>
    <t>金融服务东区“三旧”改造项目征拆补偿款</t>
  </si>
  <si>
    <t>支付收回国有土地使用权费用</t>
  </si>
  <si>
    <t>租赁车辆费用</t>
  </si>
  <si>
    <t>乐平镇生态环境监督管理所</t>
  </si>
  <si>
    <t>环境应急费</t>
  </si>
  <si>
    <t>案件办理经费</t>
  </si>
  <si>
    <t>水体生态修复项目</t>
  </si>
  <si>
    <t>河涌综合整治项目</t>
  </si>
  <si>
    <t>执法保障经费</t>
  </si>
  <si>
    <t>乐平镇人脸识别技术系统工程</t>
  </si>
  <si>
    <t>交警中队聘请交通劝导员的经费</t>
  </si>
  <si>
    <t>设置乐平镇水上执勤点项目经费</t>
  </si>
  <si>
    <t>人员入所体检经费</t>
  </si>
  <si>
    <t>乐平镇平安村居视频项目“雪亮工程”建设</t>
  </si>
  <si>
    <t>市政消防栓各项费用</t>
  </si>
  <si>
    <t>广东佛山三水工业园区管理委员会</t>
  </si>
  <si>
    <t>招商引资奖励</t>
  </si>
  <si>
    <t>三水乐平电商园基础设施配套建设项目（债券项目）</t>
  </si>
  <si>
    <t>其他地方自行试点项目收益专项债券收入安排的支出</t>
  </si>
  <si>
    <t>2021年三水工业园区招商引资专用经费</t>
  </si>
  <si>
    <t>园区（工商所）饭堂经费</t>
  </si>
  <si>
    <t>2021年组织园区企业外出开展业务拓展、展览会、展销会等经费</t>
  </si>
  <si>
    <t>行业安全管理中介服务费</t>
  </si>
  <si>
    <t>乐平工业园区基础设施配套污水管网项目（债券项目）</t>
  </si>
  <si>
    <t>三水工业园区基础设施建设项目（债券项目）</t>
  </si>
  <si>
    <t>三水乐平智能制造示范基地园区基础设施建设项目（债券项目）</t>
  </si>
  <si>
    <t>村借款还本付息</t>
  </si>
  <si>
    <t>PPP项目整改尾款</t>
  </si>
  <si>
    <t>支付公司代建工程款</t>
  </si>
  <si>
    <t>乐平镇人民医院</t>
  </si>
  <si>
    <t>三水区乐平镇人民医院首年租赁费用</t>
  </si>
  <si>
    <t>欣华医院资产移交期间管理费</t>
  </si>
  <si>
    <t>乐平镇人民医院10-12月医保结算款</t>
  </si>
  <si>
    <t>乐平镇人民医院“10-12月员工工资福利</t>
  </si>
  <si>
    <t>佛山市三水区乐平镇2021年国有资本经营预算收支调整（草案）情况表</t>
  </si>
  <si>
    <t>表5</t>
  </si>
  <si>
    <t>一、国有资本经营预算收入</t>
  </si>
  <si>
    <t>（一）利润收入</t>
  </si>
  <si>
    <t xml:space="preserve">   其中：其他国有资本经营预算企业利润收入</t>
  </si>
  <si>
    <t>（二）股利、股息收入</t>
  </si>
  <si>
    <t>（三）产权转让收入</t>
  </si>
  <si>
    <t>（四）清算收入</t>
  </si>
  <si>
    <t>（五）其他国有资本经营收入</t>
  </si>
  <si>
    <t>国有资本经营预算转移支付收入</t>
  </si>
  <si>
    <t>本年收入合计</t>
  </si>
  <si>
    <t>上年结转</t>
  </si>
  <si>
    <t>一、国有资本经营预算支出</t>
  </si>
  <si>
    <t>（一）解决问题历史问题及改革成本支出</t>
  </si>
  <si>
    <t xml:space="preserve">   其他解决历史遗留问题及改革成本支出</t>
  </si>
  <si>
    <t>（二）国有企业资本金注入</t>
  </si>
  <si>
    <t>（三）国有企业政策性补贴</t>
  </si>
  <si>
    <t xml:space="preserve">   国有企业政策性补贴</t>
  </si>
  <si>
    <t>（四）金融国有资本经营预算支出</t>
  </si>
  <si>
    <t>（五）其他国有资本经营预算支出</t>
  </si>
  <si>
    <t xml:space="preserve">   其他国有资本经营预算支出</t>
  </si>
  <si>
    <t>二、转移性支出</t>
  </si>
  <si>
    <t>（一）国有资本经营预算转移支出</t>
  </si>
  <si>
    <t>（二）调出资金</t>
  </si>
  <si>
    <t>本年支出合计</t>
  </si>
  <si>
    <t>结转下年</t>
  </si>
  <si>
    <t>佛山市三水区乐平镇2021年财政专户管理资金收支调整（草案）情况表</t>
  </si>
  <si>
    <t>表6</t>
  </si>
  <si>
    <t xml:space="preserve">  1、教育收费（学费、住宿费）</t>
  </si>
  <si>
    <t xml:space="preserve">  2、其他收入及上缴上级行政事业性收费</t>
  </si>
  <si>
    <t xml:space="preserve">    单位经营服务收费</t>
  </si>
  <si>
    <t xml:space="preserve">    其他收入</t>
  </si>
  <si>
    <t>二、上年结余</t>
  </si>
  <si>
    <t xml:space="preserve">  1、教育收费</t>
  </si>
  <si>
    <t>一、本年支出</t>
  </si>
  <si>
    <t xml:space="preserve">  3、公办民助学校支出</t>
  </si>
  <si>
    <t xml:space="preserve">  4、其他政府性基金</t>
  </si>
  <si>
    <t>二、调出资金（缴入国库）</t>
  </si>
  <si>
    <t>三、年终结余</t>
  </si>
  <si>
    <t>佛山市三水区乐平镇2021年历年暂存款调整项目（草案）情况表</t>
  </si>
  <si>
    <t>表7</t>
  </si>
  <si>
    <t>年初安排金额</t>
  </si>
  <si>
    <t>调增（减）金额</t>
  </si>
  <si>
    <t>三水工业园区基础设施建设补助款安排</t>
  </si>
  <si>
    <t>乐平镇口袋公园建设工程</t>
  </si>
  <si>
    <t>市政历史遗留工程</t>
  </si>
  <si>
    <t>交通历史遗留工程余款</t>
  </si>
  <si>
    <t>工业园区路灯修复</t>
  </si>
  <si>
    <t>工业园区道路路面修复</t>
  </si>
  <si>
    <t>历史工程合计(包含中介费)</t>
  </si>
  <si>
    <t>2021年拟开发地块供水配套工程</t>
  </si>
  <si>
    <t>2021年拟开发地块电力电配套工程</t>
  </si>
  <si>
    <t>乐平镇南边E区4、5、6号地块辅道建设工程</t>
  </si>
  <si>
    <t>日常市政及零星、小额工程（含中介费）</t>
  </si>
  <si>
    <t>四好农村路工程</t>
  </si>
  <si>
    <t>乐平镇西边涌（范湖段）截污改造工程</t>
  </si>
  <si>
    <t>乐平镇大同文化（中心）幼儿园装修修缮工程</t>
  </si>
  <si>
    <t>乐平村委会片区雨污分流改造工程</t>
  </si>
  <si>
    <t>乐平镇政府大院雨污改造工程</t>
  </si>
  <si>
    <t>三水区乐平镇南边金盛纸厂路口截污改造工程</t>
  </si>
  <si>
    <t>乐平镇禾里坑村前雨污改造工程</t>
  </si>
  <si>
    <t>乐康路路面塌陷抢险及污水管道临时修复工程</t>
  </si>
  <si>
    <t>乐平镇南边鱼仔圩污水接入工程</t>
  </si>
  <si>
    <t>三水区乐平镇工业园D区58号地块污水管道接入工程</t>
  </si>
  <si>
    <t>工程中介费</t>
  </si>
  <si>
    <t>2021年拟开发地块污水管网工程</t>
  </si>
  <si>
    <t>禾安村项目基础设施配套之农村道路建设工程</t>
  </si>
  <si>
    <t>乐平镇盘龙西路工程</t>
  </si>
  <si>
    <t>乐平镇忠孝路东段工程</t>
  </si>
  <si>
    <t>历史工程（含中介费）合计</t>
  </si>
  <si>
    <t>乐平中心小学分校工程（包含中介费）</t>
  </si>
  <si>
    <t>收回部门预算存量资金（政府性基金预算资金）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</si>
</sst>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_ * #,##0.0_ ;_ * \-#,##0.0_ ;_ * &quot;-&quot;?_ ;_ @_ "/>
  </numFmts>
  <fonts count="61">
    <font>
      <sz val="11"/>
      <color theme="1"/>
      <name val="Calibri"/>
      <family val="0"/>
    </font>
    <font>
      <sz val="11"/>
      <name val="宋体"/>
      <family val="0"/>
    </font>
    <font>
      <sz val="12"/>
      <name val="宋体"/>
      <family val="0"/>
    </font>
    <font>
      <b/>
      <sz val="10"/>
      <name val="宋体"/>
      <family val="0"/>
    </font>
    <font>
      <sz val="16"/>
      <color indexed="8"/>
      <name val="方正小标宋简体"/>
      <family val="4"/>
    </font>
    <font>
      <b/>
      <sz val="14"/>
      <name val="宋体"/>
      <family val="0"/>
    </font>
    <font>
      <sz val="9"/>
      <name val="宋体"/>
      <family val="0"/>
    </font>
    <font>
      <sz val="10"/>
      <name val="宋体"/>
      <family val="0"/>
    </font>
    <font>
      <b/>
      <sz val="12"/>
      <name val="宋体"/>
      <family val="0"/>
    </font>
    <font>
      <sz val="16"/>
      <name val="方正小标宋简体"/>
      <family val="4"/>
    </font>
    <font>
      <b/>
      <sz val="9"/>
      <name val="宋体"/>
      <family val="0"/>
    </font>
    <font>
      <b/>
      <sz val="16"/>
      <name val="宋体"/>
      <family val="0"/>
    </font>
    <font>
      <sz val="10"/>
      <color indexed="8"/>
      <name val="宋体"/>
      <family val="0"/>
    </font>
    <font>
      <b/>
      <sz val="10"/>
      <color indexed="8"/>
      <name val="宋体"/>
      <family val="0"/>
    </font>
    <font>
      <sz val="11"/>
      <color indexed="8"/>
      <name val="Tahoma"/>
      <family val="2"/>
    </font>
    <font>
      <sz val="12"/>
      <name val="黑体"/>
      <family val="0"/>
    </font>
    <font>
      <sz val="16"/>
      <name val="黑体"/>
      <family val="0"/>
    </font>
    <font>
      <sz val="20"/>
      <name val="方正小标宋简体"/>
      <family val="4"/>
    </font>
    <font>
      <sz val="14"/>
      <name val="黑体"/>
      <family val="0"/>
    </font>
    <font>
      <b/>
      <sz val="14"/>
      <name val="Times New Roman"/>
      <family val="1"/>
    </font>
    <font>
      <sz val="11"/>
      <color indexed="62"/>
      <name val="宋体"/>
      <family val="0"/>
    </font>
    <font>
      <sz val="11"/>
      <color indexed="8"/>
      <name val="宋体"/>
      <family val="0"/>
    </font>
    <font>
      <sz val="11"/>
      <color indexed="16"/>
      <name val="宋体"/>
      <family val="0"/>
    </font>
    <font>
      <sz val="12"/>
      <name val="Times New Roman"/>
      <family val="1"/>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斜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b/>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0" fontId="21"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23"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23" fillId="0" borderId="0">
      <alignment/>
      <protection/>
    </xf>
    <xf numFmtId="0" fontId="2" fillId="0" borderId="0">
      <alignment vertical="center"/>
      <protection/>
    </xf>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23"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43" fontId="23" fillId="0" borderId="0" applyFon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0" borderId="0">
      <alignment/>
      <protection/>
    </xf>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40" fillId="0" borderId="0">
      <alignment/>
      <protection/>
    </xf>
    <xf numFmtId="0" fontId="2" fillId="0" borderId="0">
      <alignment vertical="center"/>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cellStyleXfs>
  <cellXfs count="153">
    <xf numFmtId="0" fontId="0" fillId="0" borderId="0" xfId="0" applyFont="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16" applyFont="1" applyAlignment="1">
      <alignment horizontal="center" vertical="center"/>
      <protection/>
    </xf>
    <xf numFmtId="0" fontId="5" fillId="0" borderId="0" xfId="0" applyFont="1" applyFill="1" applyBorder="1" applyAlignment="1">
      <alignment vertical="center"/>
    </xf>
    <xf numFmtId="0" fontId="6" fillId="0" borderId="0" xfId="0" applyFont="1" applyFill="1" applyBorder="1" applyAlignment="1">
      <alignment/>
    </xf>
    <xf numFmtId="0" fontId="1"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right"/>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77" fontId="7" fillId="0" borderId="9" xfId="62" applyNumberFormat="1" applyFont="1" applyFill="1" applyBorder="1" applyAlignment="1">
      <alignment vertical="center"/>
    </xf>
    <xf numFmtId="0" fontId="2" fillId="0" borderId="9" xfId="0" applyFont="1" applyFill="1" applyBorder="1" applyAlignment="1">
      <alignment vertical="center"/>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2" fillId="0" borderId="9"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vertical="center"/>
    </xf>
    <xf numFmtId="0" fontId="9" fillId="0" borderId="0" xfId="0" applyFont="1" applyFill="1" applyAlignment="1">
      <alignment horizontal="center" vertical="center" wrapText="1"/>
    </xf>
    <xf numFmtId="0" fontId="6" fillId="0" borderId="0" xfId="0" applyFont="1" applyFill="1" applyBorder="1" applyAlignment="1">
      <alignment vertical="center"/>
    </xf>
    <xf numFmtId="0" fontId="10" fillId="0" borderId="0" xfId="0" applyFont="1" applyFill="1" applyBorder="1" applyAlignment="1">
      <alignment/>
    </xf>
    <xf numFmtId="0" fontId="6" fillId="0" borderId="0"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72" applyFont="1" applyFill="1" applyBorder="1" applyAlignment="1">
      <alignment horizontal="center" vertical="center"/>
      <protection/>
    </xf>
    <xf numFmtId="0" fontId="3" fillId="0" borderId="11" xfId="0" applyFont="1" applyFill="1" applyBorder="1" applyAlignment="1">
      <alignment horizontal="center" vertical="center" wrapText="1"/>
    </xf>
    <xf numFmtId="0" fontId="3" fillId="0" borderId="9" xfId="16" applyFont="1" applyBorder="1" applyAlignment="1">
      <alignment vertical="center"/>
      <protection/>
    </xf>
    <xf numFmtId="177" fontId="3" fillId="0" borderId="9" xfId="62" applyNumberFormat="1" applyFont="1" applyFill="1" applyBorder="1" applyAlignment="1">
      <alignment vertical="center"/>
    </xf>
    <xf numFmtId="178" fontId="3" fillId="0" borderId="9" xfId="62" applyNumberFormat="1" applyFont="1" applyFill="1" applyBorder="1" applyAlignment="1">
      <alignment vertical="center"/>
    </xf>
    <xf numFmtId="0" fontId="7" fillId="0" borderId="9" xfId="16" applyFont="1" applyBorder="1" applyAlignment="1">
      <alignment vertical="center"/>
      <protection/>
    </xf>
    <xf numFmtId="178" fontId="7" fillId="0" borderId="9" xfId="62" applyNumberFormat="1" applyFont="1" applyFill="1" applyBorder="1" applyAlignment="1">
      <alignment vertical="center"/>
    </xf>
    <xf numFmtId="0" fontId="7" fillId="0" borderId="9" xfId="16" applyFont="1" applyBorder="1" applyAlignment="1">
      <alignment vertical="center" wrapText="1"/>
      <protection/>
    </xf>
    <xf numFmtId="0" fontId="3" fillId="0" borderId="9" xfId="0" applyFont="1" applyFill="1" applyBorder="1" applyAlignment="1">
      <alignment vertical="center"/>
    </xf>
    <xf numFmtId="0" fontId="3" fillId="0" borderId="9" xfId="16" applyFont="1" applyBorder="1" applyAlignment="1">
      <alignment horizontal="center" vertical="center"/>
      <protection/>
    </xf>
    <xf numFmtId="0" fontId="7" fillId="0" borderId="9" xfId="16" applyFont="1" applyFill="1" applyBorder="1" applyAlignment="1">
      <alignment horizontal="left" vertical="center" wrapText="1"/>
      <protection/>
    </xf>
    <xf numFmtId="0" fontId="3" fillId="0" borderId="0" xfId="0" applyFont="1" applyFill="1" applyBorder="1" applyAlignment="1">
      <alignment horizontal="righ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7" fillId="0" borderId="9" xfId="16" applyFont="1" applyBorder="1" applyAlignment="1">
      <alignment horizontal="left" vertical="center" indent="1"/>
      <protection/>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7" fontId="7"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177" fontId="6" fillId="0" borderId="0" xfId="0" applyNumberFormat="1" applyFont="1" applyFill="1" applyBorder="1" applyAlignment="1">
      <alignment horizontal="right" vertical="center"/>
    </xf>
    <xf numFmtId="43" fontId="6" fillId="0" borderId="0" xfId="0" applyNumberFormat="1" applyFont="1" applyFill="1" applyBorder="1" applyAlignment="1">
      <alignment horizontal="right" vertical="center"/>
    </xf>
    <xf numFmtId="177" fontId="3" fillId="0" borderId="9" xfId="0" applyNumberFormat="1" applyFont="1" applyFill="1" applyBorder="1" applyAlignment="1">
      <alignment horizontal="center" vertical="center" wrapText="1"/>
    </xf>
    <xf numFmtId="41" fontId="3" fillId="0" borderId="9" xfId="0" applyNumberFormat="1" applyFont="1" applyFill="1" applyBorder="1" applyAlignment="1">
      <alignment horizontal="right" vertical="center"/>
    </xf>
    <xf numFmtId="0" fontId="7" fillId="0" borderId="9" xfId="0" applyFont="1" applyFill="1" applyBorder="1" applyAlignment="1">
      <alignment horizontal="center" vertical="center"/>
    </xf>
    <xf numFmtId="0" fontId="12" fillId="0" borderId="9" xfId="0" applyFont="1" applyFill="1" applyBorder="1" applyAlignment="1" applyProtection="1">
      <alignment horizontal="left" vertical="center" wrapText="1"/>
      <protection locked="0"/>
    </xf>
    <xf numFmtId="0" fontId="7" fillId="0" borderId="9" xfId="20" applyFont="1" applyBorder="1" applyAlignment="1">
      <alignment horizontal="left" vertical="center" wrapText="1"/>
      <protection/>
    </xf>
    <xf numFmtId="0" fontId="7" fillId="0" borderId="9" xfId="73" applyFont="1" applyBorder="1" applyAlignment="1" applyProtection="1">
      <alignment horizontal="center" vertical="center" wrapText="1"/>
      <protection locked="0"/>
    </xf>
    <xf numFmtId="41" fontId="7" fillId="0" borderId="9" xfId="0" applyNumberFormat="1" applyFont="1" applyFill="1" applyBorder="1" applyAlignment="1">
      <alignment horizontal="right" vertical="center"/>
    </xf>
    <xf numFmtId="0" fontId="7" fillId="0" borderId="9" xfId="74" applyFont="1" applyBorder="1" applyAlignment="1">
      <alignment horizontal="left" vertical="center" wrapText="1"/>
      <protection/>
    </xf>
    <xf numFmtId="179" fontId="7" fillId="0" borderId="9" xfId="0" applyNumberFormat="1" applyFont="1" applyFill="1" applyBorder="1" applyAlignment="1">
      <alignment horizontal="right" vertical="center"/>
    </xf>
    <xf numFmtId="0" fontId="7" fillId="0" borderId="9" xfId="20" applyFont="1" applyFill="1" applyBorder="1" applyAlignment="1">
      <alignment horizontal="left" vertical="center" wrapText="1"/>
      <protection/>
    </xf>
    <xf numFmtId="0" fontId="7" fillId="0" borderId="9" xfId="73" applyFont="1" applyFill="1" applyBorder="1" applyAlignment="1" applyProtection="1">
      <alignment horizontal="center" vertical="center" wrapText="1"/>
      <protection locked="0"/>
    </xf>
    <xf numFmtId="0" fontId="7" fillId="0" borderId="9" xfId="74" applyFont="1" applyFill="1" applyBorder="1" applyAlignment="1">
      <alignment horizontal="left" vertical="center" wrapText="1"/>
      <protection/>
    </xf>
    <xf numFmtId="43" fontId="7" fillId="0" borderId="9" xfId="0" applyNumberFormat="1" applyFont="1" applyFill="1" applyBorder="1" applyAlignment="1">
      <alignment horizontal="right" vertical="center"/>
    </xf>
    <xf numFmtId="0" fontId="7" fillId="0" borderId="0" xfId="0" applyFont="1" applyFill="1" applyBorder="1" applyAlignment="1">
      <alignment/>
    </xf>
    <xf numFmtId="0" fontId="2" fillId="0" borderId="0" xfId="0" applyFont="1" applyFill="1" applyBorder="1" applyAlignment="1">
      <alignment wrapText="1"/>
    </xf>
    <xf numFmtId="0" fontId="8" fillId="0"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Alignment="1">
      <alignment wrapText="1"/>
    </xf>
    <xf numFmtId="0" fontId="8" fillId="0" borderId="0" xfId="0" applyFont="1" applyFill="1" applyBorder="1" applyAlignment="1">
      <alignment/>
    </xf>
    <xf numFmtId="0" fontId="0" fillId="0" borderId="0" xfId="0" applyFill="1" applyAlignment="1">
      <alignment vertical="center"/>
    </xf>
    <xf numFmtId="0" fontId="6" fillId="0" borderId="0" xfId="0" applyFont="1" applyFill="1" applyBorder="1" applyAlignment="1">
      <alignment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3" fillId="0" borderId="9" xfId="0" applyFont="1" applyFill="1" applyBorder="1" applyAlignment="1">
      <alignment vertical="center" wrapText="1"/>
    </xf>
    <xf numFmtId="0" fontId="7" fillId="0" borderId="9" xfId="50" applyFont="1" applyFill="1" applyBorder="1" applyAlignment="1">
      <alignment vertical="center" wrapText="1"/>
      <protection/>
    </xf>
    <xf numFmtId="0" fontId="3" fillId="0" borderId="9" xfId="0" applyFont="1" applyFill="1" applyBorder="1" applyAlignment="1">
      <alignment vertical="center" wrapText="1"/>
    </xf>
    <xf numFmtId="176" fontId="7" fillId="0" borderId="9" xfId="29" applyNumberFormat="1" applyFont="1" applyBorder="1" applyAlignment="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1" fillId="0" borderId="0" xfId="0" applyFont="1" applyFill="1" applyBorder="1" applyAlignment="1">
      <alignment vertical="center"/>
    </xf>
    <xf numFmtId="0" fontId="7" fillId="0" borderId="0" xfId="0" applyFont="1" applyFill="1" applyAlignment="1">
      <alignment horizontal="left" vertical="center"/>
    </xf>
    <xf numFmtId="177" fontId="7"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77" fontId="9"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10" fillId="0" borderId="0" xfId="0" applyFont="1" applyFill="1" applyBorder="1" applyAlignment="1">
      <alignment horizontal="right" vertical="center"/>
    </xf>
    <xf numFmtId="177" fontId="1"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177" fontId="3" fillId="0" borderId="9" xfId="0" applyNumberFormat="1" applyFont="1" applyFill="1" applyBorder="1" applyAlignment="1">
      <alignment horizontal="right" vertical="center"/>
    </xf>
    <xf numFmtId="0" fontId="7" fillId="0" borderId="9" xfId="0" applyFont="1" applyFill="1" applyBorder="1" applyAlignment="1">
      <alignment horizontal="center" vertical="center" wrapText="1"/>
    </xf>
    <xf numFmtId="177" fontId="7" fillId="0" borderId="9" xfId="0" applyNumberFormat="1"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vertical="center" wrapText="1"/>
    </xf>
    <xf numFmtId="0" fontId="0" fillId="0" borderId="0" xfId="0" applyFill="1" applyBorder="1" applyAlignment="1">
      <alignment vertical="center"/>
    </xf>
    <xf numFmtId="0" fontId="9" fillId="0" borderId="0" xfId="72" applyFont="1" applyFill="1" applyAlignment="1">
      <alignment horizontal="center" vertical="center"/>
      <protection/>
    </xf>
    <xf numFmtId="0" fontId="7" fillId="0" borderId="0" xfId="72" applyFont="1" applyFill="1" applyBorder="1" applyAlignment="1">
      <alignment vertical="center"/>
      <protection/>
    </xf>
    <xf numFmtId="0" fontId="7" fillId="0" borderId="0" xfId="0" applyFont="1" applyFill="1" applyBorder="1" applyAlignment="1">
      <alignment horizontal="right" vertical="center"/>
    </xf>
    <xf numFmtId="0" fontId="59" fillId="0" borderId="9" xfId="0" applyFont="1" applyFill="1" applyBorder="1" applyAlignment="1">
      <alignment horizontal="center" vertical="center" wrapText="1"/>
    </xf>
    <xf numFmtId="0" fontId="60" fillId="0" borderId="9" xfId="0" applyFont="1" applyFill="1" applyBorder="1" applyAlignment="1">
      <alignment vertical="center" wrapText="1"/>
    </xf>
    <xf numFmtId="177" fontId="13" fillId="0" borderId="9" xfId="21" applyNumberFormat="1" applyFont="1" applyFill="1" applyBorder="1" applyAlignment="1">
      <alignment horizontal="right" vertical="center"/>
    </xf>
    <xf numFmtId="178" fontId="13" fillId="0" borderId="9" xfId="21" applyNumberFormat="1" applyFont="1" applyFill="1" applyBorder="1" applyAlignment="1">
      <alignment horizontal="right" vertical="center"/>
    </xf>
    <xf numFmtId="0" fontId="12" fillId="0" borderId="9" xfId="0" applyFont="1" applyFill="1" applyBorder="1" applyAlignment="1">
      <alignment horizontal="left" vertical="center" wrapText="1"/>
    </xf>
    <xf numFmtId="177" fontId="12" fillId="0" borderId="9" xfId="21" applyNumberFormat="1" applyFont="1" applyFill="1" applyBorder="1" applyAlignment="1">
      <alignment horizontal="right" vertical="center"/>
    </xf>
    <xf numFmtId="178" fontId="12" fillId="0" borderId="9" xfId="21" applyNumberFormat="1" applyFont="1" applyFill="1" applyBorder="1" applyAlignment="1">
      <alignment horizontal="right" vertical="center"/>
    </xf>
    <xf numFmtId="0" fontId="13" fillId="0" borderId="9" xfId="0" applyFont="1" applyFill="1" applyBorder="1" applyAlignment="1">
      <alignment vertical="center" wrapText="1"/>
    </xf>
    <xf numFmtId="177" fontId="12" fillId="0" borderId="9" xfId="21" applyNumberFormat="1" applyFont="1" applyFill="1" applyBorder="1" applyAlignment="1">
      <alignment horizontal="right" vertical="center"/>
    </xf>
    <xf numFmtId="178" fontId="12" fillId="0" borderId="9" xfId="21" applyNumberFormat="1" applyFont="1" applyFill="1" applyBorder="1" applyAlignment="1">
      <alignment horizontal="right" vertical="center"/>
    </xf>
    <xf numFmtId="0" fontId="13" fillId="0" borderId="9" xfId="75" applyFont="1" applyFill="1" applyBorder="1" applyAlignment="1">
      <alignment vertical="center" wrapText="1"/>
      <protection/>
    </xf>
    <xf numFmtId="0" fontId="12" fillId="0" borderId="9" xfId="75" applyFont="1" applyFill="1" applyBorder="1" applyAlignment="1">
      <alignment vertical="center" wrapText="1"/>
      <protection/>
    </xf>
    <xf numFmtId="0" fontId="7" fillId="0" borderId="9" xfId="75" applyFont="1" applyFill="1" applyBorder="1" applyAlignment="1">
      <alignment vertical="center" wrapText="1"/>
      <protection/>
    </xf>
    <xf numFmtId="177" fontId="13" fillId="0" borderId="9" xfId="21" applyNumberFormat="1" applyFont="1" applyFill="1" applyBorder="1" applyAlignment="1">
      <alignment horizontal="right" vertical="center"/>
    </xf>
    <xf numFmtId="178" fontId="13" fillId="0" borderId="9" xfId="21" applyNumberFormat="1" applyFont="1" applyFill="1" applyBorder="1" applyAlignment="1">
      <alignment horizontal="right" vertical="center"/>
    </xf>
    <xf numFmtId="0" fontId="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2" fillId="0" borderId="9" xfId="65" applyFont="1" applyFill="1" applyBorder="1" applyAlignment="1">
      <alignment horizontal="left" vertical="center" wrapText="1"/>
      <protection/>
    </xf>
    <xf numFmtId="0" fontId="3" fillId="0" borderId="9" xfId="0" applyFont="1" applyFill="1" applyBorder="1" applyAlignment="1">
      <alignment vertical="center" wrapText="1"/>
    </xf>
    <xf numFmtId="0" fontId="12" fillId="0" borderId="9" xfId="72" applyFont="1" applyFill="1" applyBorder="1" applyAlignment="1">
      <alignment horizontal="left" vertical="center" wrapText="1"/>
      <protection/>
    </xf>
    <xf numFmtId="0" fontId="8" fillId="0" borderId="0" xfId="55" applyFont="1">
      <alignment/>
      <protection/>
    </xf>
    <xf numFmtId="0" fontId="8" fillId="0" borderId="0" xfId="55" applyFont="1" applyAlignment="1">
      <alignment vertical="center"/>
      <protection/>
    </xf>
    <xf numFmtId="0" fontId="14" fillId="0" borderId="0" xfId="0" applyFont="1" applyFill="1" applyBorder="1" applyAlignment="1">
      <alignment/>
    </xf>
    <xf numFmtId="0" fontId="9" fillId="0" borderId="0" xfId="55" applyFont="1" applyAlignment="1">
      <alignment horizontal="center"/>
      <protection/>
    </xf>
    <xf numFmtId="0" fontId="15" fillId="0" borderId="9" xfId="55" applyFont="1" applyBorder="1" applyAlignment="1">
      <alignment horizontal="center" vertical="center"/>
      <protection/>
    </xf>
    <xf numFmtId="0" fontId="1" fillId="0" borderId="9" xfId="55" applyFont="1" applyBorder="1" applyAlignment="1">
      <alignment horizontal="center" vertical="center"/>
      <protection/>
    </xf>
    <xf numFmtId="0" fontId="1" fillId="0" borderId="9" xfId="55" applyFont="1" applyBorder="1" applyAlignment="1">
      <alignment vertical="center"/>
      <protection/>
    </xf>
    <xf numFmtId="49" fontId="1" fillId="0" borderId="9" xfId="55" applyNumberFormat="1" applyFont="1" applyBorder="1" applyAlignment="1">
      <alignment horizontal="center" vertical="center"/>
      <protection/>
    </xf>
    <xf numFmtId="0" fontId="7" fillId="0" borderId="0" xfId="76" applyFont="1" applyFill="1" applyAlignment="1">
      <alignment/>
      <protection/>
    </xf>
    <xf numFmtId="0" fontId="3" fillId="0" borderId="0" xfId="76" applyFont="1" applyFill="1" applyAlignment="1">
      <alignment/>
      <protection/>
    </xf>
    <xf numFmtId="0" fontId="16" fillId="0" borderId="0" xfId="76" applyFont="1" applyFill="1" applyBorder="1" applyAlignment="1">
      <alignment/>
      <protection/>
    </xf>
    <xf numFmtId="0" fontId="2" fillId="0" borderId="0" xfId="76" applyFont="1" applyFill="1" applyBorder="1" applyAlignment="1">
      <alignment/>
      <protection/>
    </xf>
    <xf numFmtId="0" fontId="17" fillId="0" borderId="0" xfId="76" applyFont="1" applyFill="1" applyBorder="1" applyAlignment="1">
      <alignment horizontal="center" vertical="center" wrapText="1"/>
      <protection/>
    </xf>
    <xf numFmtId="0" fontId="18" fillId="0" borderId="0" xfId="76" applyFont="1" applyFill="1" applyBorder="1" applyAlignment="1">
      <alignment horizontal="center"/>
      <protection/>
    </xf>
    <xf numFmtId="0" fontId="19" fillId="0" borderId="0" xfId="76" applyFont="1" applyFill="1" applyBorder="1" applyAlignment="1">
      <alignment/>
      <protection/>
    </xf>
    <xf numFmtId="0" fontId="6" fillId="0" borderId="0" xfId="76" applyFont="1" applyFill="1" applyAlignment="1">
      <alignment/>
      <protection/>
    </xf>
    <xf numFmtId="0" fontId="2" fillId="0" borderId="0" xfId="76" applyFont="1" applyFill="1" applyAlignment="1">
      <alignment/>
      <protection/>
    </xf>
  </cellXfs>
  <cellStyles count="64">
    <cellStyle name="Normal" xfId="0"/>
    <cellStyle name="Currency [0]" xfId="15"/>
    <cellStyle name="常规_表八、国有资本经营预算" xfId="16"/>
    <cellStyle name="20% - 强调文字颜色 3" xfId="17"/>
    <cellStyle name="输入" xfId="18"/>
    <cellStyle name="Currency" xfId="19"/>
    <cellStyle name="常规_基建科" xfId="20"/>
    <cellStyle name="Comma [0]" xfId="21"/>
    <cellStyle name="40% - 强调文字颜色 3" xfId="22"/>
    <cellStyle name="差" xfId="23"/>
    <cellStyle name="Comma" xfId="24"/>
    <cellStyle name="常规_2013年预算表格（初稿）--交凤英2013-1-9_2014年预算表格（2014-1-8--华万元）" xfId="25"/>
    <cellStyle name="60% - 强调文字颜色 3" xfId="26"/>
    <cellStyle name="Hyperlink" xfId="27"/>
    <cellStyle name="Percent" xfId="28"/>
    <cellStyle name="常规_表四、2015年基金收支平衡表"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_表四、政府性基金收支决算表" xfId="50"/>
    <cellStyle name="常规_2015年佛山市社会保险基金预算表（报人大）附表2015-1-8" xfId="51"/>
    <cellStyle name="适中" xfId="52"/>
    <cellStyle name="20% - 强调文字颜色 5" xfId="53"/>
    <cellStyle name="强调文字颜色 1" xfId="54"/>
    <cellStyle name="常规_Sheet1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千位分隔_表一" xfId="62"/>
    <cellStyle name="20% - 强调文字颜色 4" xfId="63"/>
    <cellStyle name="40% - 强调文字颜色 4" xfId="64"/>
    <cellStyle name="常规_一般公共预算调整"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常规_Sheet1" xfId="72"/>
    <cellStyle name="常规_支出（公共预算）_26 2" xfId="73"/>
    <cellStyle name="常规 2" xfId="74"/>
    <cellStyle name="常规_表二、一般公共预算收支决算表" xfId="75"/>
    <cellStyle name="常规_Sheet1_1" xfId="76"/>
    <cellStyle name="常规_基费股-2008年非税收入及上缴预算情况表"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65306;&#20315;&#23665;&#24066;&#19977;&#27700;&#21306;&#20048;&#24179;&#38215;2020&#24180;&#39044;&#31639;&#25191;&#34892;&#24773;&#20917;&#21644;2021&#24180;&#39044;&#31639;&#33609;&#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公共预算平衡表"/>
      <sheetName val="公共预算收入执行"/>
      <sheetName val="公共预算支出执行"/>
      <sheetName val="公共预算功能科目"/>
      <sheetName val="公共预算经济科目"/>
      <sheetName val="经济科目（基本支出）"/>
      <sheetName val="三公"/>
      <sheetName val="基金平衡表"/>
      <sheetName val="国资收入"/>
      <sheetName val="国资支出"/>
      <sheetName val="专户收支"/>
      <sheetName val="大额支出"/>
      <sheetName val="2021年公共预算平衡表"/>
      <sheetName val="2021年公共预算收入"/>
      <sheetName val="2021年公共预算支出"/>
      <sheetName val="2021年公共预算功能科目"/>
      <sheetName val="2021年公共预算经济科目"/>
      <sheetName val="2021年公共预算经济科目 （基本支出）"/>
      <sheetName val="2021年三公"/>
      <sheetName val="2021年基金平衡"/>
      <sheetName val="2021年国资收入"/>
      <sheetName val="2021年国资支出"/>
      <sheetName val="2021年专户收支"/>
      <sheetName val="2021年专户支出"/>
      <sheetName val="2021年大额支出"/>
      <sheetName val="2021年经人大批准前支出"/>
      <sheetName val="2021年存量资金安排项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0"/>
  <sheetViews>
    <sheetView zoomScaleSheetLayoutView="100" workbookViewId="0" topLeftCell="A1">
      <selection activeCell="E2" sqref="E2"/>
    </sheetView>
  </sheetViews>
  <sheetFormatPr defaultColWidth="9.00390625" defaultRowHeight="15"/>
  <cols>
    <col min="1" max="1" width="87.421875" style="144" customWidth="1"/>
    <col min="2" max="2" width="8.421875" style="144" customWidth="1"/>
    <col min="3" max="3" width="8.140625" style="144" customWidth="1"/>
    <col min="4" max="4" width="2.00390625" style="144" hidden="1" customWidth="1"/>
    <col min="5" max="5" width="22.8515625" style="144" customWidth="1"/>
    <col min="6" max="6" width="8.28125" style="144" customWidth="1"/>
    <col min="7" max="7" width="9.28125" style="144" customWidth="1"/>
    <col min="8" max="16384" width="9.00390625" style="144" customWidth="1"/>
  </cols>
  <sheetData>
    <row r="1" spans="1:7" s="144" customFormat="1" ht="20.25">
      <c r="A1" s="146" t="s">
        <v>0</v>
      </c>
      <c r="B1" s="147"/>
      <c r="C1" s="147"/>
      <c r="D1" s="147"/>
      <c r="E1" s="147"/>
      <c r="F1" s="147"/>
      <c r="G1" s="147"/>
    </row>
    <row r="2" spans="1:7" s="144" customFormat="1" ht="359.25" customHeight="1">
      <c r="A2" s="148" t="s">
        <v>1</v>
      </c>
      <c r="B2" s="147"/>
      <c r="C2" s="147"/>
      <c r="D2" s="147"/>
      <c r="E2" s="147"/>
      <c r="F2" s="147"/>
      <c r="G2" s="147"/>
    </row>
    <row r="3" spans="1:7" s="144" customFormat="1" ht="19.5" customHeight="1">
      <c r="A3" s="149" t="s">
        <v>2</v>
      </c>
      <c r="B3" s="147"/>
      <c r="C3" s="147"/>
      <c r="D3" s="147"/>
      <c r="E3" s="147"/>
      <c r="F3" s="147"/>
      <c r="G3" s="147"/>
    </row>
    <row r="4" spans="1:7" s="144" customFormat="1" ht="18.75">
      <c r="A4" s="150" t="s">
        <v>3</v>
      </c>
      <c r="B4" s="147"/>
      <c r="C4" s="147"/>
      <c r="D4" s="147"/>
      <c r="E4" s="147"/>
      <c r="F4" s="147"/>
      <c r="G4" s="147"/>
    </row>
    <row r="5" spans="1:7" s="144" customFormat="1" ht="14.25">
      <c r="A5" s="147"/>
      <c r="B5" s="147"/>
      <c r="C5" s="147"/>
      <c r="D5" s="147"/>
      <c r="E5" s="147"/>
      <c r="F5" s="147"/>
      <c r="G5" s="147"/>
    </row>
    <row r="6" spans="1:7" s="144" customFormat="1" ht="14.25">
      <c r="A6" s="147"/>
      <c r="B6" s="147"/>
      <c r="C6" s="147"/>
      <c r="D6" s="147"/>
      <c r="E6" s="147"/>
      <c r="F6" s="147"/>
      <c r="G6" s="147"/>
    </row>
    <row r="7" spans="1:7" s="144" customFormat="1" ht="14.25">
      <c r="A7" s="147"/>
      <c r="B7" s="147"/>
      <c r="C7" s="147"/>
      <c r="D7" s="147"/>
      <c r="E7" s="147"/>
      <c r="F7" s="147"/>
      <c r="G7" s="147"/>
    </row>
    <row r="8" spans="1:7" s="144" customFormat="1" ht="14.25">
      <c r="A8" s="147"/>
      <c r="B8" s="147"/>
      <c r="C8" s="147"/>
      <c r="D8" s="147"/>
      <c r="E8" s="147"/>
      <c r="F8" s="147"/>
      <c r="G8" s="147"/>
    </row>
    <row r="9" spans="1:7" s="144" customFormat="1" ht="14.25">
      <c r="A9" s="147"/>
      <c r="B9" s="147"/>
      <c r="C9" s="147"/>
      <c r="D9" s="147"/>
      <c r="E9" s="147"/>
      <c r="F9" s="147"/>
      <c r="G9" s="147"/>
    </row>
    <row r="10" spans="1:7" s="144" customFormat="1" ht="14.25">
      <c r="A10" s="147"/>
      <c r="B10" s="147"/>
      <c r="C10" s="147"/>
      <c r="D10" s="147"/>
      <c r="E10" s="147"/>
      <c r="F10" s="147"/>
      <c r="G10" s="147"/>
    </row>
    <row r="11" spans="1:7" s="144" customFormat="1" ht="14.25">
      <c r="A11" s="147"/>
      <c r="B11" s="147"/>
      <c r="C11" s="147"/>
      <c r="D11" s="147"/>
      <c r="E11" s="147"/>
      <c r="F11" s="147"/>
      <c r="G11" s="147"/>
    </row>
    <row r="12" spans="1:7" s="144" customFormat="1" ht="14.25">
      <c r="A12" s="147"/>
      <c r="B12" s="147"/>
      <c r="C12" s="147"/>
      <c r="D12" s="147"/>
      <c r="E12" s="147"/>
      <c r="F12" s="147"/>
      <c r="G12" s="147"/>
    </row>
    <row r="13" spans="1:7" s="144" customFormat="1" ht="14.25">
      <c r="A13" s="147"/>
      <c r="B13" s="147"/>
      <c r="C13" s="147"/>
      <c r="D13" s="147"/>
      <c r="E13" s="147"/>
      <c r="F13" s="147"/>
      <c r="G13" s="147"/>
    </row>
    <row r="14" spans="1:7" s="145" customFormat="1" ht="14.25">
      <c r="A14" s="147"/>
      <c r="B14" s="147"/>
      <c r="C14" s="147"/>
      <c r="D14" s="147"/>
      <c r="E14" s="147"/>
      <c r="F14" s="147"/>
      <c r="G14" s="147"/>
    </row>
    <row r="15" spans="1:7" s="145" customFormat="1" ht="14.25">
      <c r="A15" s="147"/>
      <c r="B15" s="147"/>
      <c r="C15" s="147"/>
      <c r="D15" s="147"/>
      <c r="E15" s="147"/>
      <c r="F15" s="147"/>
      <c r="G15" s="147"/>
    </row>
    <row r="16" spans="1:7" s="145" customFormat="1" ht="14.25">
      <c r="A16" s="147"/>
      <c r="B16" s="147"/>
      <c r="C16" s="147"/>
      <c r="D16" s="147"/>
      <c r="E16" s="147"/>
      <c r="F16" s="147"/>
      <c r="G16" s="147"/>
    </row>
    <row r="17" spans="1:7" s="144" customFormat="1" ht="14.25">
      <c r="A17" s="147"/>
      <c r="B17" s="147"/>
      <c r="C17" s="147"/>
      <c r="D17" s="147"/>
      <c r="E17" s="147"/>
      <c r="F17" s="147"/>
      <c r="G17" s="147"/>
    </row>
    <row r="18" spans="1:7" s="144" customFormat="1" ht="14.25">
      <c r="A18" s="147"/>
      <c r="B18" s="147"/>
      <c r="C18" s="147"/>
      <c r="D18" s="147"/>
      <c r="E18" s="147"/>
      <c r="F18" s="147"/>
      <c r="G18" s="147"/>
    </row>
    <row r="19" spans="1:7" s="144" customFormat="1" ht="14.25">
      <c r="A19" s="147"/>
      <c r="B19" s="147"/>
      <c r="C19" s="147"/>
      <c r="D19" s="147"/>
      <c r="E19" s="147"/>
      <c r="F19" s="147"/>
      <c r="G19" s="147"/>
    </row>
    <row r="20" spans="1:7" s="144" customFormat="1" ht="14.25">
      <c r="A20" s="147"/>
      <c r="B20" s="147"/>
      <c r="C20" s="147"/>
      <c r="D20" s="147"/>
      <c r="E20" s="147"/>
      <c r="F20" s="147"/>
      <c r="G20" s="147"/>
    </row>
    <row r="21" spans="1:7" s="144" customFormat="1" ht="14.25">
      <c r="A21" s="147"/>
      <c r="B21" s="147"/>
      <c r="C21" s="147"/>
      <c r="D21" s="147"/>
      <c r="E21" s="147"/>
      <c r="F21" s="147"/>
      <c r="G21" s="147"/>
    </row>
    <row r="22" spans="1:7" s="145" customFormat="1" ht="14.25">
      <c r="A22" s="147"/>
      <c r="B22" s="147"/>
      <c r="C22" s="147"/>
      <c r="D22" s="147"/>
      <c r="E22" s="147"/>
      <c r="F22" s="147"/>
      <c r="G22" s="147"/>
    </row>
    <row r="23" spans="1:7" s="144" customFormat="1" ht="14.25">
      <c r="A23" s="147"/>
      <c r="B23" s="147"/>
      <c r="C23" s="147"/>
      <c r="D23" s="147"/>
      <c r="E23" s="147"/>
      <c r="F23" s="147"/>
      <c r="G23" s="147"/>
    </row>
    <row r="24" spans="1:7" s="144" customFormat="1" ht="14.25">
      <c r="A24" s="147"/>
      <c r="B24" s="147"/>
      <c r="C24" s="147"/>
      <c r="D24" s="147"/>
      <c r="E24" s="147"/>
      <c r="F24" s="147"/>
      <c r="G24" s="147"/>
    </row>
    <row r="25" spans="1:7" s="144" customFormat="1" ht="14.25">
      <c r="A25" s="147"/>
      <c r="B25" s="147"/>
      <c r="C25" s="147"/>
      <c r="D25" s="147"/>
      <c r="E25" s="147"/>
      <c r="F25" s="147"/>
      <c r="G25" s="147"/>
    </row>
    <row r="26" spans="1:7" s="144" customFormat="1" ht="14.25">
      <c r="A26" s="147"/>
      <c r="B26" s="147"/>
      <c r="C26" s="147"/>
      <c r="D26" s="147"/>
      <c r="E26" s="147"/>
      <c r="F26" s="147"/>
      <c r="G26" s="147"/>
    </row>
    <row r="27" spans="1:7" s="144" customFormat="1" ht="14.25">
      <c r="A27" s="147"/>
      <c r="B27" s="147"/>
      <c r="C27" s="147"/>
      <c r="D27" s="147"/>
      <c r="E27" s="147"/>
      <c r="F27" s="147"/>
      <c r="G27" s="147"/>
    </row>
    <row r="28" spans="1:7" s="144" customFormat="1" ht="14.25">
      <c r="A28" s="147"/>
      <c r="B28" s="147"/>
      <c r="C28" s="147"/>
      <c r="D28" s="147"/>
      <c r="E28" s="147"/>
      <c r="F28" s="147"/>
      <c r="G28" s="147"/>
    </row>
    <row r="29" spans="1:7" s="144" customFormat="1" ht="14.25">
      <c r="A29" s="147"/>
      <c r="B29" s="147"/>
      <c r="C29" s="147"/>
      <c r="D29" s="147"/>
      <c r="E29" s="147"/>
      <c r="F29" s="147"/>
      <c r="G29" s="147"/>
    </row>
    <row r="30" spans="1:7" s="144" customFormat="1" ht="14.25">
      <c r="A30" s="147"/>
      <c r="B30" s="147"/>
      <c r="C30" s="147"/>
      <c r="D30" s="147"/>
      <c r="E30" s="147"/>
      <c r="F30" s="147"/>
      <c r="G30" s="147"/>
    </row>
    <row r="31" spans="1:5" s="144" customFormat="1" ht="14.25">
      <c r="A31" s="151"/>
      <c r="E31" s="152"/>
    </row>
    <row r="32" spans="1:5" s="144" customFormat="1" ht="14.25">
      <c r="A32" s="151"/>
      <c r="E32" s="152"/>
    </row>
    <row r="33" spans="1:5" s="144" customFormat="1" ht="14.25">
      <c r="A33" s="151"/>
      <c r="E33" s="152"/>
    </row>
    <row r="34" s="144" customFormat="1" ht="12">
      <c r="A34" s="151"/>
    </row>
    <row r="35" s="144" customFormat="1" ht="12">
      <c r="A35" s="151"/>
    </row>
    <row r="36" s="144" customFormat="1" ht="12">
      <c r="A36" s="151"/>
    </row>
    <row r="37" s="144" customFormat="1" ht="12">
      <c r="A37" s="151"/>
    </row>
    <row r="38" s="144" customFormat="1" ht="12">
      <c r="A38" s="151"/>
    </row>
    <row r="39" s="144" customFormat="1" ht="12">
      <c r="A39" s="151"/>
    </row>
    <row r="40" s="144" customFormat="1" ht="12">
      <c r="A40" s="151"/>
    </row>
    <row r="41" s="144" customFormat="1" ht="12">
      <c r="A41" s="151"/>
    </row>
    <row r="42" s="144" customFormat="1" ht="12">
      <c r="A42" s="151"/>
    </row>
    <row r="43" s="144" customFormat="1" ht="12">
      <c r="A43" s="151"/>
    </row>
    <row r="44" s="144" customFormat="1" ht="12">
      <c r="A44" s="151"/>
    </row>
    <row r="45" s="144" customFormat="1" ht="12">
      <c r="A45" s="151"/>
    </row>
    <row r="46" s="144" customFormat="1" ht="12">
      <c r="A46" s="151"/>
    </row>
    <row r="47" s="144" customFormat="1" ht="12">
      <c r="A47" s="151"/>
    </row>
    <row r="48" s="144" customFormat="1" ht="12">
      <c r="A48" s="151"/>
    </row>
    <row r="49" s="144" customFormat="1" ht="12">
      <c r="A49" s="151"/>
    </row>
    <row r="50" s="144" customFormat="1" ht="12">
      <c r="A50" s="151"/>
    </row>
    <row r="51" s="144" customFormat="1" ht="12">
      <c r="A51" s="151"/>
    </row>
    <row r="52" s="144" customFormat="1" ht="12">
      <c r="A52" s="151"/>
    </row>
    <row r="53" s="144" customFormat="1" ht="12">
      <c r="A53" s="151"/>
    </row>
    <row r="54" s="144" customFormat="1" ht="12">
      <c r="A54" s="151"/>
    </row>
    <row r="55" s="144" customFormat="1" ht="12">
      <c r="A55" s="151"/>
    </row>
    <row r="56" s="144" customFormat="1" ht="12">
      <c r="A56" s="151"/>
    </row>
    <row r="57" s="144" customFormat="1" ht="12">
      <c r="A57" s="151"/>
    </row>
    <row r="58" s="144" customFormat="1" ht="12">
      <c r="A58" s="151"/>
    </row>
    <row r="59" s="144" customFormat="1" ht="12">
      <c r="A59" s="151"/>
    </row>
    <row r="60" s="144" customFormat="1" ht="12">
      <c r="A60" s="151"/>
    </row>
    <row r="61" s="144" customFormat="1" ht="12">
      <c r="A61" s="151"/>
    </row>
    <row r="62" s="144" customFormat="1" ht="12">
      <c r="A62" s="151"/>
    </row>
    <row r="63" s="144" customFormat="1" ht="12">
      <c r="A63" s="151"/>
    </row>
    <row r="64" s="144" customFormat="1" ht="12">
      <c r="A64" s="151"/>
    </row>
    <row r="65" s="144" customFormat="1" ht="12">
      <c r="A65" s="151"/>
    </row>
    <row r="66" s="144" customFormat="1" ht="12">
      <c r="A66" s="151"/>
    </row>
    <row r="67" s="144" customFormat="1" ht="12">
      <c r="A67" s="151"/>
    </row>
    <row r="68" s="144" customFormat="1" ht="12">
      <c r="A68" s="151"/>
    </row>
    <row r="69" s="144" customFormat="1" ht="12">
      <c r="A69" s="151"/>
    </row>
    <row r="70" s="144" customFormat="1" ht="12">
      <c r="A70" s="151"/>
    </row>
    <row r="71" s="144" customFormat="1" ht="12">
      <c r="A71" s="151"/>
    </row>
    <row r="72" s="144" customFormat="1" ht="12">
      <c r="A72" s="151"/>
    </row>
    <row r="73" s="144" customFormat="1" ht="12">
      <c r="A73" s="151"/>
    </row>
    <row r="74" s="144" customFormat="1" ht="12">
      <c r="A74" s="151"/>
    </row>
    <row r="75" s="144" customFormat="1" ht="12">
      <c r="A75" s="151"/>
    </row>
    <row r="76" s="144" customFormat="1" ht="12">
      <c r="A76" s="151"/>
    </row>
    <row r="77" s="144" customFormat="1" ht="12">
      <c r="A77" s="151"/>
    </row>
    <row r="78" s="144" customFormat="1" ht="12">
      <c r="A78" s="151"/>
    </row>
    <row r="79" s="144" customFormat="1" ht="12">
      <c r="A79" s="151"/>
    </row>
    <row r="80" s="144" customFormat="1" ht="12">
      <c r="A80" s="151"/>
    </row>
    <row r="81" s="144" customFormat="1" ht="12">
      <c r="A81" s="151"/>
    </row>
    <row r="82" s="144" customFormat="1" ht="12">
      <c r="A82" s="151"/>
    </row>
    <row r="83" s="144" customFormat="1" ht="12">
      <c r="A83" s="151"/>
    </row>
    <row r="84" s="144" customFormat="1" ht="12">
      <c r="A84" s="151"/>
    </row>
    <row r="85" s="144" customFormat="1" ht="12">
      <c r="A85" s="151"/>
    </row>
    <row r="86" s="144" customFormat="1" ht="12">
      <c r="A86" s="151"/>
    </row>
    <row r="87" s="144" customFormat="1" ht="12">
      <c r="A87" s="151"/>
    </row>
    <row r="88" s="144" customFormat="1" ht="12">
      <c r="A88" s="151"/>
    </row>
    <row r="89" s="144" customFormat="1" ht="12">
      <c r="A89" s="151"/>
    </row>
    <row r="90" s="144" customFormat="1" ht="12">
      <c r="A90" s="151"/>
    </row>
    <row r="91" s="144" customFormat="1" ht="12">
      <c r="A91" s="151"/>
    </row>
    <row r="92" s="144" customFormat="1" ht="12">
      <c r="A92" s="151"/>
    </row>
    <row r="93" s="144" customFormat="1" ht="12">
      <c r="A93" s="151"/>
    </row>
    <row r="94" s="144" customFormat="1" ht="12">
      <c r="A94" s="151"/>
    </row>
    <row r="95" s="144" customFormat="1" ht="12">
      <c r="A95" s="151"/>
    </row>
    <row r="96" s="144" customFormat="1" ht="12">
      <c r="A96" s="151"/>
    </row>
    <row r="97" s="144" customFormat="1" ht="12">
      <c r="A97" s="151"/>
    </row>
    <row r="98" s="144" customFormat="1" ht="12">
      <c r="A98" s="151"/>
    </row>
    <row r="99" s="144" customFormat="1" ht="12">
      <c r="A99" s="151"/>
    </row>
    <row r="100" s="144" customFormat="1" ht="12">
      <c r="A100" s="151"/>
    </row>
    <row r="101" s="144" customFormat="1" ht="12">
      <c r="A101" s="151"/>
    </row>
    <row r="102" s="144" customFormat="1" ht="12">
      <c r="A102" s="151"/>
    </row>
    <row r="103" s="144" customFormat="1" ht="12">
      <c r="A103" s="151"/>
    </row>
    <row r="104" s="144" customFormat="1" ht="12">
      <c r="A104" s="151"/>
    </row>
    <row r="105" s="144" customFormat="1" ht="12">
      <c r="A105" s="151"/>
    </row>
    <row r="106" s="144" customFormat="1" ht="12">
      <c r="A106" s="151"/>
    </row>
    <row r="107" s="144" customFormat="1" ht="12">
      <c r="A107" s="151"/>
    </row>
    <row r="108" s="144" customFormat="1" ht="12">
      <c r="A108" s="151"/>
    </row>
    <row r="109" s="144" customFormat="1" ht="12">
      <c r="A109" s="151"/>
    </row>
    <row r="110" s="144" customFormat="1" ht="12">
      <c r="A110" s="151"/>
    </row>
    <row r="111" s="144" customFormat="1" ht="12">
      <c r="A111" s="151"/>
    </row>
    <row r="112" s="144" customFormat="1" ht="12">
      <c r="A112" s="151"/>
    </row>
    <row r="113" s="144" customFormat="1" ht="12">
      <c r="A113" s="151"/>
    </row>
    <row r="114" s="144" customFormat="1" ht="12">
      <c r="A114" s="151"/>
    </row>
    <row r="115" s="144" customFormat="1" ht="12">
      <c r="A115" s="151"/>
    </row>
    <row r="116" s="144" customFormat="1" ht="12">
      <c r="A116" s="151"/>
    </row>
    <row r="117" s="144" customFormat="1" ht="12">
      <c r="A117" s="151"/>
    </row>
    <row r="118" s="144" customFormat="1" ht="12">
      <c r="A118" s="151"/>
    </row>
    <row r="119" s="144" customFormat="1" ht="12">
      <c r="A119" s="151"/>
    </row>
    <row r="120" s="144" customFormat="1" ht="12">
      <c r="A120" s="151"/>
    </row>
    <row r="121" s="144" customFormat="1" ht="12">
      <c r="A121" s="151"/>
    </row>
    <row r="122" s="144" customFormat="1" ht="12">
      <c r="A122" s="151"/>
    </row>
    <row r="123" s="144" customFormat="1" ht="12">
      <c r="A123" s="151"/>
    </row>
    <row r="124" s="144" customFormat="1" ht="12">
      <c r="A124" s="151"/>
    </row>
    <row r="125" s="144" customFormat="1" ht="12">
      <c r="A125" s="151"/>
    </row>
    <row r="126" s="144" customFormat="1" ht="12">
      <c r="A126" s="151"/>
    </row>
    <row r="127" s="144" customFormat="1" ht="12">
      <c r="A127" s="151"/>
    </row>
    <row r="128" s="144" customFormat="1" ht="12">
      <c r="A128" s="151"/>
    </row>
    <row r="129" s="144" customFormat="1" ht="12">
      <c r="A129" s="151"/>
    </row>
    <row r="130" s="144" customFormat="1" ht="12">
      <c r="A130" s="151"/>
    </row>
    <row r="131" s="144" customFormat="1" ht="12">
      <c r="A131" s="151"/>
    </row>
    <row r="132" s="144" customFormat="1" ht="12">
      <c r="A132" s="151"/>
    </row>
    <row r="133" s="144" customFormat="1" ht="12">
      <c r="A133" s="151"/>
    </row>
    <row r="134" s="144" customFormat="1" ht="12">
      <c r="A134" s="151"/>
    </row>
    <row r="135" s="144" customFormat="1" ht="12">
      <c r="A135" s="151"/>
    </row>
    <row r="136" s="144" customFormat="1" ht="12">
      <c r="A136" s="151"/>
    </row>
    <row r="137" s="144" customFormat="1" ht="12">
      <c r="A137" s="151"/>
    </row>
    <row r="138" s="144" customFormat="1" ht="12">
      <c r="A138" s="151"/>
    </row>
    <row r="139" s="144" customFormat="1" ht="12">
      <c r="A139" s="151"/>
    </row>
    <row r="140" s="144" customFormat="1" ht="12">
      <c r="A140" s="151"/>
    </row>
    <row r="141" s="144" customFormat="1" ht="12">
      <c r="A141" s="151"/>
    </row>
    <row r="142" s="144" customFormat="1" ht="12">
      <c r="A142" s="151"/>
    </row>
    <row r="143" s="144" customFormat="1" ht="12">
      <c r="A143" s="151"/>
    </row>
    <row r="144" s="144" customFormat="1" ht="12">
      <c r="A144" s="151"/>
    </row>
    <row r="145" s="144" customFormat="1" ht="12">
      <c r="A145" s="151"/>
    </row>
    <row r="146" s="144" customFormat="1" ht="12">
      <c r="A146" s="151"/>
    </row>
    <row r="147" s="144" customFormat="1" ht="12">
      <c r="A147" s="151"/>
    </row>
    <row r="148" s="144" customFormat="1" ht="12">
      <c r="A148" s="151"/>
    </row>
    <row r="149" s="144" customFormat="1" ht="12">
      <c r="A149" s="151"/>
    </row>
    <row r="150" s="144" customFormat="1" ht="12">
      <c r="A150" s="151"/>
    </row>
    <row r="151" s="144" customFormat="1" ht="12">
      <c r="A151" s="151"/>
    </row>
    <row r="152" s="144" customFormat="1" ht="12">
      <c r="A152" s="151"/>
    </row>
    <row r="153" s="144" customFormat="1" ht="12">
      <c r="A153" s="151"/>
    </row>
    <row r="154" s="144" customFormat="1" ht="12">
      <c r="A154" s="151"/>
    </row>
    <row r="155" s="144" customFormat="1" ht="12">
      <c r="A155" s="151"/>
    </row>
    <row r="156" s="144" customFormat="1" ht="12">
      <c r="A156" s="151"/>
    </row>
    <row r="157" s="144" customFormat="1" ht="12">
      <c r="A157" s="151"/>
    </row>
    <row r="158" s="144" customFormat="1" ht="12">
      <c r="A158" s="151"/>
    </row>
    <row r="159" s="144" customFormat="1" ht="12">
      <c r="A159" s="151"/>
    </row>
    <row r="160" s="144" customFormat="1" ht="12">
      <c r="A160" s="151"/>
    </row>
    <row r="161" s="144" customFormat="1" ht="12">
      <c r="A161" s="151"/>
    </row>
    <row r="162" s="144" customFormat="1" ht="12">
      <c r="A162" s="151"/>
    </row>
    <row r="163" s="144" customFormat="1" ht="12">
      <c r="A163" s="151"/>
    </row>
    <row r="164" s="144" customFormat="1" ht="12">
      <c r="A164" s="151"/>
    </row>
    <row r="165" s="144" customFormat="1" ht="12">
      <c r="A165" s="151"/>
    </row>
    <row r="166" s="144" customFormat="1" ht="12">
      <c r="A166" s="151"/>
    </row>
    <row r="167" s="144" customFormat="1" ht="12">
      <c r="A167" s="151"/>
    </row>
    <row r="168" s="144" customFormat="1" ht="12">
      <c r="A168" s="151"/>
    </row>
    <row r="169" s="144" customFormat="1" ht="12">
      <c r="A169" s="151"/>
    </row>
    <row r="170" s="144" customFormat="1" ht="12">
      <c r="A170" s="151"/>
    </row>
    <row r="171" s="144" customFormat="1" ht="12">
      <c r="A171" s="151"/>
    </row>
    <row r="172" s="144" customFormat="1" ht="12">
      <c r="A172" s="151"/>
    </row>
    <row r="173" s="144" customFormat="1" ht="12">
      <c r="A173" s="151"/>
    </row>
    <row r="174" s="144" customFormat="1" ht="12">
      <c r="A174" s="151"/>
    </row>
    <row r="175" s="144" customFormat="1" ht="12">
      <c r="A175" s="151"/>
    </row>
    <row r="176" s="144" customFormat="1" ht="12">
      <c r="A176" s="151"/>
    </row>
    <row r="177" s="144" customFormat="1" ht="12">
      <c r="A177" s="151"/>
    </row>
    <row r="178" s="144" customFormat="1" ht="12">
      <c r="A178" s="151"/>
    </row>
    <row r="179" s="144" customFormat="1" ht="12">
      <c r="A179" s="151"/>
    </row>
    <row r="180" s="144" customFormat="1" ht="12">
      <c r="A180" s="151"/>
    </row>
    <row r="181" s="144" customFormat="1" ht="12">
      <c r="A181" s="151"/>
    </row>
    <row r="182" s="144" customFormat="1" ht="12">
      <c r="A182" s="151"/>
    </row>
    <row r="183" s="144" customFormat="1" ht="12">
      <c r="A183" s="151"/>
    </row>
    <row r="184" s="144" customFormat="1" ht="12">
      <c r="A184" s="151"/>
    </row>
    <row r="185" s="144" customFormat="1" ht="12">
      <c r="A185" s="151"/>
    </row>
    <row r="186" s="144" customFormat="1" ht="12">
      <c r="A186" s="151"/>
    </row>
    <row r="187" s="144" customFormat="1" ht="12">
      <c r="A187" s="151"/>
    </row>
    <row r="188" s="144" customFormat="1" ht="12">
      <c r="A188" s="151"/>
    </row>
    <row r="189" s="144" customFormat="1" ht="12">
      <c r="A189" s="151"/>
    </row>
    <row r="190" s="144" customFormat="1" ht="12">
      <c r="A190" s="151"/>
    </row>
    <row r="191" s="144" customFormat="1" ht="12">
      <c r="A191" s="151"/>
    </row>
    <row r="192" s="144" customFormat="1" ht="12">
      <c r="A192" s="151"/>
    </row>
    <row r="193" s="144" customFormat="1" ht="12">
      <c r="A193" s="151"/>
    </row>
    <row r="194" s="144" customFormat="1" ht="12">
      <c r="A194" s="151"/>
    </row>
    <row r="195" s="144" customFormat="1" ht="12">
      <c r="A195" s="151"/>
    </row>
    <row r="196" s="144" customFormat="1" ht="12">
      <c r="A196" s="151"/>
    </row>
    <row r="197" s="144" customFormat="1" ht="12">
      <c r="A197" s="151"/>
    </row>
    <row r="198" s="144" customFormat="1" ht="12">
      <c r="A198" s="151"/>
    </row>
    <row r="199" s="144" customFormat="1" ht="12">
      <c r="A199" s="151"/>
    </row>
    <row r="200" s="144" customFormat="1" ht="12">
      <c r="A200" s="151"/>
    </row>
    <row r="201" s="144" customFormat="1" ht="12">
      <c r="A201" s="151"/>
    </row>
    <row r="202" s="144" customFormat="1" ht="12">
      <c r="A202" s="151"/>
    </row>
    <row r="203" s="144" customFormat="1" ht="12">
      <c r="A203" s="151"/>
    </row>
    <row r="204" s="144" customFormat="1" ht="12">
      <c r="A204" s="151"/>
    </row>
    <row r="205" s="144" customFormat="1" ht="12">
      <c r="A205" s="151"/>
    </row>
    <row r="206" s="144" customFormat="1" ht="12">
      <c r="A206" s="151"/>
    </row>
    <row r="207" s="144" customFormat="1" ht="12">
      <c r="A207" s="151"/>
    </row>
    <row r="208" s="144" customFormat="1" ht="12">
      <c r="A208" s="151"/>
    </row>
    <row r="209" s="144" customFormat="1" ht="12">
      <c r="A209" s="151"/>
    </row>
    <row r="210" s="144" customFormat="1" ht="12">
      <c r="A210" s="151"/>
    </row>
    <row r="211" s="144" customFormat="1" ht="12">
      <c r="A211" s="151"/>
    </row>
    <row r="212" s="144" customFormat="1" ht="12">
      <c r="A212" s="151"/>
    </row>
    <row r="213" s="144" customFormat="1" ht="12">
      <c r="A213" s="151"/>
    </row>
    <row r="214" s="144" customFormat="1" ht="12">
      <c r="A214" s="151"/>
    </row>
    <row r="215" s="144" customFormat="1" ht="12">
      <c r="A215" s="151"/>
    </row>
    <row r="216" s="144" customFormat="1" ht="12">
      <c r="A216" s="151"/>
    </row>
    <row r="217" s="144" customFormat="1" ht="12">
      <c r="A217" s="151"/>
    </row>
    <row r="218" s="144" customFormat="1" ht="12">
      <c r="A218" s="151"/>
    </row>
    <row r="219" s="144" customFormat="1" ht="12">
      <c r="A219" s="151"/>
    </row>
    <row r="220" s="144" customFormat="1" ht="12">
      <c r="A220" s="151"/>
    </row>
    <row r="221" s="144" customFormat="1" ht="12">
      <c r="A221" s="151"/>
    </row>
    <row r="222" s="144" customFormat="1" ht="12">
      <c r="A222" s="151"/>
    </row>
    <row r="223" s="144" customFormat="1" ht="12">
      <c r="A223" s="151"/>
    </row>
    <row r="224" s="144" customFormat="1" ht="12">
      <c r="A224" s="151"/>
    </row>
    <row r="225" s="144" customFormat="1" ht="12">
      <c r="A225" s="151"/>
    </row>
    <row r="226" s="144" customFormat="1" ht="12">
      <c r="A226" s="151"/>
    </row>
    <row r="227" s="144" customFormat="1" ht="12">
      <c r="A227" s="151"/>
    </row>
    <row r="228" s="144" customFormat="1" ht="12">
      <c r="A228" s="151"/>
    </row>
    <row r="229" s="144" customFormat="1" ht="12">
      <c r="A229" s="151"/>
    </row>
    <row r="230" s="144" customFormat="1" ht="12">
      <c r="A230" s="151"/>
    </row>
    <row r="231" s="144" customFormat="1" ht="12">
      <c r="A231" s="151"/>
    </row>
    <row r="232" s="144" customFormat="1" ht="12">
      <c r="A232" s="151"/>
    </row>
    <row r="233" s="144" customFormat="1" ht="12">
      <c r="A233" s="151"/>
    </row>
    <row r="234" s="144" customFormat="1" ht="12">
      <c r="A234" s="151"/>
    </row>
    <row r="235" s="144" customFormat="1" ht="12">
      <c r="A235" s="151"/>
    </row>
    <row r="236" s="144" customFormat="1" ht="12">
      <c r="A236" s="151"/>
    </row>
    <row r="237" s="144" customFormat="1" ht="12">
      <c r="A237" s="151"/>
    </row>
    <row r="238" s="144" customFormat="1" ht="12">
      <c r="A238" s="151"/>
    </row>
    <row r="239" s="144" customFormat="1" ht="12">
      <c r="A239" s="151"/>
    </row>
    <row r="240" s="144" customFormat="1" ht="12">
      <c r="A240" s="151"/>
    </row>
    <row r="241" s="144" customFormat="1" ht="12">
      <c r="A241" s="151"/>
    </row>
    <row r="242" s="144" customFormat="1" ht="12">
      <c r="A242" s="151"/>
    </row>
    <row r="243" s="144" customFormat="1" ht="12">
      <c r="A243" s="151"/>
    </row>
    <row r="244" s="144" customFormat="1" ht="12">
      <c r="A244" s="151"/>
    </row>
    <row r="245" s="144" customFormat="1" ht="12">
      <c r="A245" s="151"/>
    </row>
    <row r="246" s="144" customFormat="1" ht="12">
      <c r="A246" s="151"/>
    </row>
    <row r="247" s="144" customFormat="1" ht="12">
      <c r="A247" s="151"/>
    </row>
    <row r="248" s="144" customFormat="1" ht="12">
      <c r="A248" s="151"/>
    </row>
    <row r="249" s="144" customFormat="1" ht="12">
      <c r="A249" s="151"/>
    </row>
    <row r="250" s="144" customFormat="1" ht="12">
      <c r="A250" s="151"/>
    </row>
    <row r="251" s="144" customFormat="1" ht="12">
      <c r="A251" s="151"/>
    </row>
    <row r="252" s="144" customFormat="1" ht="12">
      <c r="A252" s="151"/>
    </row>
    <row r="253" s="144" customFormat="1" ht="12">
      <c r="A253" s="151"/>
    </row>
    <row r="254" s="144" customFormat="1" ht="12">
      <c r="A254" s="151"/>
    </row>
    <row r="255" s="144" customFormat="1" ht="12">
      <c r="A255" s="151"/>
    </row>
    <row r="256" s="144" customFormat="1" ht="12">
      <c r="A256" s="151"/>
    </row>
    <row r="257" s="144" customFormat="1" ht="12">
      <c r="A257" s="151"/>
    </row>
    <row r="258" s="144" customFormat="1" ht="12">
      <c r="A258" s="151"/>
    </row>
    <row r="259" s="144" customFormat="1" ht="12">
      <c r="A259" s="151"/>
    </row>
    <row r="260" s="144" customFormat="1" ht="12">
      <c r="A260" s="151"/>
    </row>
    <row r="261" s="144" customFormat="1" ht="12">
      <c r="A261" s="151"/>
    </row>
    <row r="262" s="144" customFormat="1" ht="12">
      <c r="A262" s="151"/>
    </row>
    <row r="263" s="144" customFormat="1" ht="12">
      <c r="A263" s="151"/>
    </row>
    <row r="264" s="144" customFormat="1" ht="12">
      <c r="A264" s="151"/>
    </row>
    <row r="265" s="144" customFormat="1" ht="12">
      <c r="A265" s="151"/>
    </row>
    <row r="266" s="144" customFormat="1" ht="12">
      <c r="A266" s="151"/>
    </row>
    <row r="267" s="144" customFormat="1" ht="12">
      <c r="A267" s="151"/>
    </row>
    <row r="268" s="144" customFormat="1" ht="12">
      <c r="A268" s="151"/>
    </row>
    <row r="269" s="144" customFormat="1" ht="12">
      <c r="A269" s="151"/>
    </row>
    <row r="270" s="144" customFormat="1" ht="12">
      <c r="A270" s="151"/>
    </row>
    <row r="271" s="144" customFormat="1" ht="12">
      <c r="A271" s="151"/>
    </row>
    <row r="272" s="144" customFormat="1" ht="12">
      <c r="A272" s="151"/>
    </row>
    <row r="273" s="144" customFormat="1" ht="12">
      <c r="A273" s="151"/>
    </row>
    <row r="274" s="144" customFormat="1" ht="12">
      <c r="A274" s="151"/>
    </row>
    <row r="275" s="144" customFormat="1" ht="12">
      <c r="A275" s="151"/>
    </row>
    <row r="276" s="144" customFormat="1" ht="12">
      <c r="A276" s="151"/>
    </row>
    <row r="277" s="144" customFormat="1" ht="12">
      <c r="A277" s="151"/>
    </row>
    <row r="278" s="144" customFormat="1" ht="12">
      <c r="A278" s="151"/>
    </row>
    <row r="279" s="144" customFormat="1" ht="12">
      <c r="A279" s="151"/>
    </row>
    <row r="280" s="144" customFormat="1" ht="12">
      <c r="A280" s="151"/>
    </row>
  </sheetData>
  <sheetProtection/>
  <printOptions horizontalCentered="1"/>
  <pageMargins left="0.2" right="0.2" top="0.39" bottom="0.2" header="0.2"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V275"/>
  <sheetViews>
    <sheetView zoomScaleSheetLayoutView="100" workbookViewId="0" topLeftCell="A1">
      <selection activeCell="C11" sqref="C11"/>
    </sheetView>
  </sheetViews>
  <sheetFormatPr defaultColWidth="9.00390625" defaultRowHeight="15"/>
  <cols>
    <col min="1" max="1" width="8.421875" style="136" customWidth="1"/>
    <col min="2" max="2" width="65.8515625" style="136" customWidth="1"/>
    <col min="3" max="3" width="8.7109375" style="136" customWidth="1"/>
    <col min="4" max="255" width="9.00390625" style="136" customWidth="1"/>
    <col min="256" max="256" width="9.00390625" style="138" customWidth="1"/>
  </cols>
  <sheetData>
    <row r="1" spans="1:256" s="136" customFormat="1" ht="25.5" customHeight="1">
      <c r="A1" s="139" t="s">
        <v>4</v>
      </c>
      <c r="B1" s="139"/>
      <c r="C1" s="139"/>
      <c r="IV1" s="138"/>
    </row>
    <row r="2" s="136" customFormat="1" ht="17.25" customHeight="1">
      <c r="IV2" s="138"/>
    </row>
    <row r="3" spans="1:3" s="137" customFormat="1" ht="31.5" customHeight="1">
      <c r="A3" s="140" t="s">
        <v>5</v>
      </c>
      <c r="B3" s="140" t="s">
        <v>6</v>
      </c>
      <c r="C3" s="140" t="s">
        <v>7</v>
      </c>
    </row>
    <row r="4" spans="1:3" s="137" customFormat="1" ht="31.5" customHeight="1">
      <c r="A4" s="141" t="str">
        <f>'一般公共预算平衡表 '!A2</f>
        <v>表1</v>
      </c>
      <c r="B4" s="142" t="str">
        <f>'一般公共预算平衡表 '!A1</f>
        <v>佛山市三水区乐平镇2021年一般公共预算收支调整（草案）情况表</v>
      </c>
      <c r="C4" s="143" t="s">
        <v>8</v>
      </c>
    </row>
    <row r="5" spans="1:3" s="137" customFormat="1" ht="31.5" customHeight="1">
      <c r="A5" s="141" t="str">
        <f>'公共预算项目表'!A2</f>
        <v>表2</v>
      </c>
      <c r="B5" s="142" t="str">
        <f>'公共预算项目表'!A1</f>
        <v>佛山市三水区乐平镇2021年一般公共预算支出调整项目（草案）情况表</v>
      </c>
      <c r="C5" s="143" t="s">
        <v>9</v>
      </c>
    </row>
    <row r="6" spans="1:3" s="137" customFormat="1" ht="31.5" customHeight="1">
      <c r="A6" s="141" t="str">
        <f>'基金平衡表'!A2</f>
        <v>表3</v>
      </c>
      <c r="B6" s="142" t="str">
        <f>'基金平衡表'!A1</f>
        <v>佛山市三水区乐平镇2021年政府性基金预算收支调整（草案）情况表</v>
      </c>
      <c r="C6" s="143" t="s">
        <v>10</v>
      </c>
    </row>
    <row r="7" spans="1:3" s="137" customFormat="1" ht="31.5" customHeight="1">
      <c r="A7" s="141" t="str">
        <f>'基金预算项目表'!A2</f>
        <v>表4</v>
      </c>
      <c r="B7" s="142" t="str">
        <f>'基金预算项目表'!A1</f>
        <v>佛山市三水区乐平镇2021年政府性基金预算支出项目（草案）调整表</v>
      </c>
      <c r="C7" s="143" t="s">
        <v>11</v>
      </c>
    </row>
    <row r="8" spans="1:3" s="137" customFormat="1" ht="31.5" customHeight="1">
      <c r="A8" s="141" t="str">
        <f>'国资平衡表 '!A2</f>
        <v>表5</v>
      </c>
      <c r="B8" s="142" t="str">
        <f>'国资平衡表 '!A1</f>
        <v>佛山市三水区乐平镇2021年国有资本经营预算收支调整（草案）情况表</v>
      </c>
      <c r="C8" s="143" t="s">
        <v>12</v>
      </c>
    </row>
    <row r="9" spans="1:3" s="137" customFormat="1" ht="31.5" customHeight="1">
      <c r="A9" s="141" t="str">
        <f>'专户平衡表'!A2</f>
        <v>表6</v>
      </c>
      <c r="B9" s="142" t="str">
        <f>'专户平衡表'!A1</f>
        <v>佛山市三水区乐平镇2021年财政专户管理资金收支调整（草案）情况表</v>
      </c>
      <c r="C9" s="143" t="s">
        <v>13</v>
      </c>
    </row>
    <row r="10" spans="1:3" s="137" customFormat="1" ht="31.5" customHeight="1">
      <c r="A10" s="141" t="str">
        <f>'历年暂存款'!A2</f>
        <v>表7</v>
      </c>
      <c r="B10" s="142" t="str">
        <f>'历年暂存款'!A1</f>
        <v>佛山市三水区乐平镇2021年历年暂存款调整项目（草案）情况表</v>
      </c>
      <c r="C10" s="143" t="s">
        <v>14</v>
      </c>
    </row>
    <row r="11" s="136" customFormat="1" ht="14.25">
      <c r="IV11" s="138"/>
    </row>
    <row r="12" s="136" customFormat="1" ht="14.25">
      <c r="IV12" s="138"/>
    </row>
    <row r="13" s="136" customFormat="1" ht="14.25">
      <c r="IV13" s="138"/>
    </row>
    <row r="14" s="136" customFormat="1" ht="14.25">
      <c r="IV14" s="138"/>
    </row>
    <row r="15" s="136" customFormat="1" ht="14.25">
      <c r="IV15" s="138"/>
    </row>
    <row r="16" s="136" customFormat="1" ht="14.25">
      <c r="IV16" s="138"/>
    </row>
    <row r="17" s="136" customFormat="1" ht="14.25">
      <c r="IV17" s="138"/>
    </row>
    <row r="18" s="136" customFormat="1" ht="14.25">
      <c r="IV18" s="138"/>
    </row>
    <row r="19" s="136" customFormat="1" ht="14.25">
      <c r="IV19" s="138"/>
    </row>
    <row r="20" s="136" customFormat="1" ht="14.25">
      <c r="IV20" s="138"/>
    </row>
    <row r="21" s="136" customFormat="1" ht="14.25">
      <c r="IV21" s="138"/>
    </row>
    <row r="22" s="136" customFormat="1" ht="14.25">
      <c r="IV22" s="138"/>
    </row>
    <row r="23" s="136" customFormat="1" ht="14.25">
      <c r="IV23" s="138"/>
    </row>
    <row r="24" s="136" customFormat="1" ht="14.25">
      <c r="IV24" s="138"/>
    </row>
    <row r="25" s="136" customFormat="1" ht="14.25">
      <c r="IV25" s="138"/>
    </row>
    <row r="26" s="136" customFormat="1" ht="14.25">
      <c r="IV26" s="138"/>
    </row>
    <row r="27" s="136" customFormat="1" ht="14.25">
      <c r="IV27" s="138"/>
    </row>
    <row r="28" s="136" customFormat="1" ht="14.25">
      <c r="IV28" s="138"/>
    </row>
    <row r="29" s="136" customFormat="1" ht="14.25">
      <c r="IV29" s="138"/>
    </row>
    <row r="30" s="136" customFormat="1" ht="14.25">
      <c r="IV30" s="138"/>
    </row>
    <row r="31" s="136" customFormat="1" ht="14.25">
      <c r="IV31" s="138"/>
    </row>
    <row r="32" s="136" customFormat="1" ht="14.25">
      <c r="IV32" s="138"/>
    </row>
    <row r="33" s="136" customFormat="1" ht="14.25">
      <c r="IV33" s="138"/>
    </row>
    <row r="34" s="136" customFormat="1" ht="14.25">
      <c r="IV34" s="138"/>
    </row>
    <row r="35" s="136" customFormat="1" ht="14.25">
      <c r="IV35" s="138"/>
    </row>
    <row r="36" s="136" customFormat="1" ht="14.25">
      <c r="IV36" s="138"/>
    </row>
    <row r="37" s="136" customFormat="1" ht="14.25">
      <c r="IV37" s="138"/>
    </row>
    <row r="38" s="136" customFormat="1" ht="14.25">
      <c r="IV38" s="138"/>
    </row>
    <row r="39" s="136" customFormat="1" ht="14.25">
      <c r="IV39" s="138"/>
    </row>
    <row r="40" s="136" customFormat="1" ht="14.25">
      <c r="IV40" s="138"/>
    </row>
    <row r="41" s="136" customFormat="1" ht="14.25">
      <c r="IV41" s="138"/>
    </row>
    <row r="42" s="136" customFormat="1" ht="14.25">
      <c r="IV42" s="138"/>
    </row>
    <row r="43" s="136" customFormat="1" ht="14.25">
      <c r="IV43" s="138"/>
    </row>
    <row r="44" s="136" customFormat="1" ht="14.25">
      <c r="IV44" s="138"/>
    </row>
    <row r="45" s="136" customFormat="1" ht="14.25">
      <c r="IV45" s="138"/>
    </row>
    <row r="46" s="136" customFormat="1" ht="14.25">
      <c r="IV46" s="138"/>
    </row>
    <row r="47" s="136" customFormat="1" ht="14.25">
      <c r="IV47" s="138"/>
    </row>
    <row r="48" s="136" customFormat="1" ht="14.25">
      <c r="IV48" s="138"/>
    </row>
    <row r="49" s="136" customFormat="1" ht="14.25">
      <c r="IV49" s="138"/>
    </row>
    <row r="50" s="136" customFormat="1" ht="14.25">
      <c r="IV50" s="138"/>
    </row>
    <row r="51" s="136" customFormat="1" ht="14.25">
      <c r="IV51" s="138"/>
    </row>
    <row r="52" s="136" customFormat="1" ht="14.25">
      <c r="IV52" s="138"/>
    </row>
    <row r="53" s="136" customFormat="1" ht="14.25">
      <c r="IV53" s="138"/>
    </row>
    <row r="54" s="136" customFormat="1" ht="14.25">
      <c r="IV54" s="138"/>
    </row>
    <row r="55" s="136" customFormat="1" ht="14.25">
      <c r="IV55" s="138"/>
    </row>
    <row r="56" s="136" customFormat="1" ht="14.25">
      <c r="IV56" s="138"/>
    </row>
    <row r="57" s="136" customFormat="1" ht="14.25">
      <c r="IV57" s="138"/>
    </row>
    <row r="58" s="136" customFormat="1" ht="14.25">
      <c r="IV58" s="138"/>
    </row>
    <row r="59" s="136" customFormat="1" ht="14.25">
      <c r="IV59" s="138"/>
    </row>
    <row r="60" s="136" customFormat="1" ht="14.25">
      <c r="IV60" s="138"/>
    </row>
    <row r="61" s="136" customFormat="1" ht="14.25">
      <c r="IV61" s="138"/>
    </row>
    <row r="62" s="136" customFormat="1" ht="14.25">
      <c r="IV62" s="138"/>
    </row>
    <row r="63" s="136" customFormat="1" ht="14.25">
      <c r="IV63" s="138"/>
    </row>
    <row r="64" s="136" customFormat="1" ht="14.25">
      <c r="IV64" s="138"/>
    </row>
    <row r="65" s="136" customFormat="1" ht="14.25">
      <c r="IV65" s="138"/>
    </row>
    <row r="66" s="136" customFormat="1" ht="14.25">
      <c r="IV66" s="138"/>
    </row>
    <row r="67" s="136" customFormat="1" ht="14.25">
      <c r="IV67" s="138"/>
    </row>
    <row r="68" s="136" customFormat="1" ht="14.25">
      <c r="IV68" s="138"/>
    </row>
    <row r="69" s="136" customFormat="1" ht="14.25">
      <c r="IV69" s="138"/>
    </row>
    <row r="70" s="136" customFormat="1" ht="14.25">
      <c r="IV70" s="138"/>
    </row>
    <row r="71" s="136" customFormat="1" ht="14.25">
      <c r="IV71" s="138"/>
    </row>
    <row r="72" s="136" customFormat="1" ht="14.25">
      <c r="IV72" s="138"/>
    </row>
    <row r="73" s="136" customFormat="1" ht="14.25">
      <c r="IV73" s="138"/>
    </row>
    <row r="74" s="136" customFormat="1" ht="14.25">
      <c r="IV74" s="138"/>
    </row>
    <row r="75" s="136" customFormat="1" ht="14.25">
      <c r="IV75" s="138"/>
    </row>
    <row r="76" s="136" customFormat="1" ht="14.25">
      <c r="IV76" s="138"/>
    </row>
    <row r="77" s="136" customFormat="1" ht="14.25">
      <c r="IV77" s="138"/>
    </row>
    <row r="78" s="136" customFormat="1" ht="14.25">
      <c r="IV78" s="138"/>
    </row>
    <row r="79" s="136" customFormat="1" ht="14.25">
      <c r="IV79" s="138"/>
    </row>
    <row r="80" s="136" customFormat="1" ht="14.25">
      <c r="IV80" s="138"/>
    </row>
    <row r="81" s="136" customFormat="1" ht="14.25">
      <c r="IV81" s="138"/>
    </row>
    <row r="82" s="136" customFormat="1" ht="14.25">
      <c r="IV82" s="138"/>
    </row>
    <row r="83" s="136" customFormat="1" ht="14.25">
      <c r="IV83" s="138"/>
    </row>
    <row r="84" s="136" customFormat="1" ht="14.25">
      <c r="IV84" s="138"/>
    </row>
    <row r="85" s="136" customFormat="1" ht="14.25">
      <c r="IV85" s="138"/>
    </row>
    <row r="86" s="136" customFormat="1" ht="14.25">
      <c r="IV86" s="138"/>
    </row>
    <row r="87" s="136" customFormat="1" ht="14.25">
      <c r="IV87" s="138"/>
    </row>
    <row r="88" s="136" customFormat="1" ht="14.25">
      <c r="IV88" s="138"/>
    </row>
    <row r="89" s="136" customFormat="1" ht="14.25">
      <c r="IV89" s="138"/>
    </row>
    <row r="90" s="136" customFormat="1" ht="14.25">
      <c r="IV90" s="138"/>
    </row>
    <row r="91" s="136" customFormat="1" ht="14.25">
      <c r="IV91" s="138"/>
    </row>
    <row r="92" s="136" customFormat="1" ht="14.25">
      <c r="IV92" s="138"/>
    </row>
    <row r="93" s="136" customFormat="1" ht="14.25">
      <c r="IV93" s="138"/>
    </row>
    <row r="94" s="136" customFormat="1" ht="14.25">
      <c r="IV94" s="138"/>
    </row>
    <row r="95" s="136" customFormat="1" ht="14.25">
      <c r="IV95" s="138"/>
    </row>
    <row r="96" s="136" customFormat="1" ht="14.25">
      <c r="IV96" s="138"/>
    </row>
    <row r="97" s="136" customFormat="1" ht="14.25">
      <c r="IV97" s="138"/>
    </row>
    <row r="98" s="136" customFormat="1" ht="14.25">
      <c r="IV98" s="138"/>
    </row>
    <row r="99" s="136" customFormat="1" ht="14.25">
      <c r="IV99" s="138"/>
    </row>
    <row r="100" s="136" customFormat="1" ht="14.25">
      <c r="IV100" s="138"/>
    </row>
    <row r="101" s="136" customFormat="1" ht="14.25">
      <c r="IV101" s="138"/>
    </row>
    <row r="102" s="136" customFormat="1" ht="14.25">
      <c r="IV102" s="138"/>
    </row>
    <row r="103" s="136" customFormat="1" ht="14.25">
      <c r="IV103" s="138"/>
    </row>
    <row r="104" s="136" customFormat="1" ht="14.25">
      <c r="IV104" s="138"/>
    </row>
    <row r="105" s="136" customFormat="1" ht="14.25">
      <c r="IV105" s="138"/>
    </row>
    <row r="106" s="136" customFormat="1" ht="14.25">
      <c r="IV106" s="138"/>
    </row>
    <row r="107" s="136" customFormat="1" ht="14.25">
      <c r="IV107" s="138"/>
    </row>
    <row r="108" s="136" customFormat="1" ht="14.25">
      <c r="IV108" s="138"/>
    </row>
    <row r="109" s="136" customFormat="1" ht="14.25">
      <c r="IV109" s="138"/>
    </row>
    <row r="110" s="136" customFormat="1" ht="14.25">
      <c r="IV110" s="138"/>
    </row>
    <row r="111" s="136" customFormat="1" ht="14.25">
      <c r="IV111" s="138"/>
    </row>
    <row r="112" s="136" customFormat="1" ht="14.25">
      <c r="IV112" s="138"/>
    </row>
    <row r="113" s="136" customFormat="1" ht="14.25">
      <c r="IV113" s="138"/>
    </row>
    <row r="114" s="136" customFormat="1" ht="14.25">
      <c r="IV114" s="138"/>
    </row>
    <row r="115" s="136" customFormat="1" ht="14.25">
      <c r="IV115" s="138"/>
    </row>
    <row r="116" s="136" customFormat="1" ht="14.25">
      <c r="IV116" s="138"/>
    </row>
    <row r="117" s="136" customFormat="1" ht="14.25">
      <c r="IV117" s="138"/>
    </row>
    <row r="118" s="136" customFormat="1" ht="14.25">
      <c r="IV118" s="138"/>
    </row>
    <row r="119" s="136" customFormat="1" ht="14.25">
      <c r="IV119" s="138"/>
    </row>
    <row r="120" s="136" customFormat="1" ht="14.25">
      <c r="IV120" s="138"/>
    </row>
    <row r="121" s="136" customFormat="1" ht="14.25">
      <c r="IV121" s="138"/>
    </row>
    <row r="122" s="136" customFormat="1" ht="14.25">
      <c r="IV122" s="138"/>
    </row>
    <row r="123" s="136" customFormat="1" ht="14.25">
      <c r="IV123" s="138"/>
    </row>
    <row r="124" s="136" customFormat="1" ht="14.25">
      <c r="IV124" s="138"/>
    </row>
    <row r="125" s="136" customFormat="1" ht="14.25">
      <c r="IV125" s="138"/>
    </row>
    <row r="126" s="136" customFormat="1" ht="14.25">
      <c r="IV126" s="138"/>
    </row>
    <row r="127" s="136" customFormat="1" ht="14.25">
      <c r="IV127" s="138"/>
    </row>
    <row r="128" s="136" customFormat="1" ht="14.25">
      <c r="IV128" s="138"/>
    </row>
    <row r="129" s="136" customFormat="1" ht="14.25">
      <c r="IV129" s="138"/>
    </row>
    <row r="130" s="136" customFormat="1" ht="14.25">
      <c r="IV130" s="138"/>
    </row>
    <row r="131" s="136" customFormat="1" ht="14.25">
      <c r="IV131" s="138"/>
    </row>
    <row r="132" s="136" customFormat="1" ht="14.25">
      <c r="IV132" s="138"/>
    </row>
    <row r="133" s="136" customFormat="1" ht="14.25">
      <c r="IV133" s="138"/>
    </row>
    <row r="134" s="136" customFormat="1" ht="14.25">
      <c r="IV134" s="138"/>
    </row>
    <row r="135" s="136" customFormat="1" ht="14.25">
      <c r="IV135" s="138"/>
    </row>
    <row r="136" s="136" customFormat="1" ht="14.25">
      <c r="IV136" s="138"/>
    </row>
    <row r="137" s="136" customFormat="1" ht="14.25">
      <c r="IV137" s="138"/>
    </row>
    <row r="138" s="136" customFormat="1" ht="14.25">
      <c r="IV138" s="138"/>
    </row>
    <row r="139" s="136" customFormat="1" ht="14.25">
      <c r="IV139" s="138"/>
    </row>
    <row r="140" s="136" customFormat="1" ht="14.25">
      <c r="IV140" s="138"/>
    </row>
    <row r="141" s="136" customFormat="1" ht="14.25">
      <c r="IV141" s="138"/>
    </row>
    <row r="142" s="136" customFormat="1" ht="14.25">
      <c r="IV142" s="138"/>
    </row>
    <row r="143" s="136" customFormat="1" ht="14.25">
      <c r="IV143" s="138"/>
    </row>
    <row r="144" s="136" customFormat="1" ht="14.25">
      <c r="IV144" s="138"/>
    </row>
    <row r="145" s="136" customFormat="1" ht="14.25">
      <c r="IV145" s="138"/>
    </row>
    <row r="146" s="136" customFormat="1" ht="14.25">
      <c r="IV146" s="138"/>
    </row>
    <row r="147" s="136" customFormat="1" ht="14.25">
      <c r="IV147" s="138"/>
    </row>
    <row r="148" s="136" customFormat="1" ht="14.25">
      <c r="IV148" s="138"/>
    </row>
    <row r="149" s="136" customFormat="1" ht="14.25">
      <c r="IV149" s="138"/>
    </row>
    <row r="150" s="136" customFormat="1" ht="14.25">
      <c r="IV150" s="138"/>
    </row>
    <row r="151" s="136" customFormat="1" ht="14.25">
      <c r="IV151" s="138"/>
    </row>
    <row r="152" s="136" customFormat="1" ht="14.25">
      <c r="IV152" s="138"/>
    </row>
    <row r="153" s="136" customFormat="1" ht="14.25">
      <c r="IV153" s="138"/>
    </row>
    <row r="154" s="136" customFormat="1" ht="14.25">
      <c r="IV154" s="138"/>
    </row>
    <row r="155" s="136" customFormat="1" ht="14.25">
      <c r="IV155" s="138"/>
    </row>
    <row r="156" s="136" customFormat="1" ht="14.25">
      <c r="IV156" s="138"/>
    </row>
    <row r="157" s="136" customFormat="1" ht="14.25">
      <c r="IV157" s="138"/>
    </row>
    <row r="158" s="136" customFormat="1" ht="14.25">
      <c r="IV158" s="138"/>
    </row>
    <row r="159" s="136" customFormat="1" ht="14.25">
      <c r="IV159" s="138"/>
    </row>
    <row r="160" s="136" customFormat="1" ht="14.25">
      <c r="IV160" s="138"/>
    </row>
    <row r="161" s="136" customFormat="1" ht="14.25">
      <c r="IV161" s="138"/>
    </row>
    <row r="162" s="136" customFormat="1" ht="14.25">
      <c r="IV162" s="138"/>
    </row>
    <row r="163" s="136" customFormat="1" ht="14.25">
      <c r="IV163" s="138"/>
    </row>
    <row r="164" s="136" customFormat="1" ht="14.25">
      <c r="IV164" s="138"/>
    </row>
    <row r="165" s="136" customFormat="1" ht="14.25">
      <c r="IV165" s="138"/>
    </row>
    <row r="166" s="136" customFormat="1" ht="14.25">
      <c r="IV166" s="138"/>
    </row>
    <row r="167" s="136" customFormat="1" ht="14.25">
      <c r="IV167" s="138"/>
    </row>
    <row r="168" s="136" customFormat="1" ht="14.25">
      <c r="IV168" s="138"/>
    </row>
    <row r="169" s="136" customFormat="1" ht="14.25">
      <c r="IV169" s="138"/>
    </row>
    <row r="170" s="136" customFormat="1" ht="14.25">
      <c r="IV170" s="138"/>
    </row>
    <row r="171" s="136" customFormat="1" ht="14.25">
      <c r="IV171" s="138"/>
    </row>
    <row r="172" s="136" customFormat="1" ht="14.25">
      <c r="IV172" s="138"/>
    </row>
    <row r="173" s="136" customFormat="1" ht="14.25">
      <c r="IV173" s="138"/>
    </row>
    <row r="174" s="136" customFormat="1" ht="14.25">
      <c r="IV174" s="138"/>
    </row>
    <row r="175" s="136" customFormat="1" ht="14.25">
      <c r="IV175" s="138"/>
    </row>
    <row r="176" s="136" customFormat="1" ht="14.25">
      <c r="IV176" s="138"/>
    </row>
    <row r="177" s="136" customFormat="1" ht="14.25">
      <c r="IV177" s="138"/>
    </row>
    <row r="178" s="136" customFormat="1" ht="14.25">
      <c r="IV178" s="138"/>
    </row>
    <row r="179" s="136" customFormat="1" ht="14.25">
      <c r="IV179" s="138"/>
    </row>
    <row r="180" s="136" customFormat="1" ht="14.25">
      <c r="IV180" s="138"/>
    </row>
    <row r="181" s="136" customFormat="1" ht="14.25">
      <c r="IV181" s="138"/>
    </row>
    <row r="182" s="136" customFormat="1" ht="14.25">
      <c r="IV182" s="138"/>
    </row>
    <row r="183" s="136" customFormat="1" ht="14.25">
      <c r="IV183" s="138"/>
    </row>
    <row r="184" s="136" customFormat="1" ht="14.25">
      <c r="IV184" s="138"/>
    </row>
    <row r="185" s="136" customFormat="1" ht="14.25">
      <c r="IV185" s="138"/>
    </row>
    <row r="186" s="136" customFormat="1" ht="14.25">
      <c r="IV186" s="138"/>
    </row>
    <row r="187" s="136" customFormat="1" ht="14.25">
      <c r="IV187" s="138"/>
    </row>
    <row r="188" s="136" customFormat="1" ht="14.25">
      <c r="IV188" s="138"/>
    </row>
    <row r="189" s="136" customFormat="1" ht="14.25">
      <c r="IV189" s="138"/>
    </row>
    <row r="190" s="136" customFormat="1" ht="14.25">
      <c r="IV190" s="138"/>
    </row>
    <row r="191" s="136" customFormat="1" ht="14.25">
      <c r="IV191" s="138"/>
    </row>
    <row r="192" s="136" customFormat="1" ht="14.25">
      <c r="IV192" s="138"/>
    </row>
    <row r="193" s="136" customFormat="1" ht="14.25">
      <c r="IV193" s="138"/>
    </row>
    <row r="194" s="136" customFormat="1" ht="14.25">
      <c r="IV194" s="138"/>
    </row>
    <row r="195" s="136" customFormat="1" ht="14.25">
      <c r="IV195" s="138"/>
    </row>
    <row r="196" s="136" customFormat="1" ht="14.25">
      <c r="IV196" s="138"/>
    </row>
    <row r="197" s="136" customFormat="1" ht="14.25">
      <c r="IV197" s="138"/>
    </row>
    <row r="198" s="136" customFormat="1" ht="14.25">
      <c r="IV198" s="138"/>
    </row>
    <row r="199" s="136" customFormat="1" ht="14.25">
      <c r="IV199" s="138"/>
    </row>
    <row r="200" s="136" customFormat="1" ht="14.25">
      <c r="IV200" s="138"/>
    </row>
    <row r="201" s="136" customFormat="1" ht="14.25">
      <c r="IV201" s="138"/>
    </row>
    <row r="202" s="136" customFormat="1" ht="14.25">
      <c r="IV202" s="138"/>
    </row>
    <row r="203" s="136" customFormat="1" ht="14.25">
      <c r="IV203" s="138"/>
    </row>
    <row r="204" s="136" customFormat="1" ht="14.25">
      <c r="IV204" s="138"/>
    </row>
    <row r="205" s="136" customFormat="1" ht="14.25">
      <c r="IV205" s="138"/>
    </row>
    <row r="206" s="136" customFormat="1" ht="14.25">
      <c r="IV206" s="138"/>
    </row>
    <row r="207" s="136" customFormat="1" ht="14.25">
      <c r="IV207" s="138"/>
    </row>
    <row r="208" s="136" customFormat="1" ht="14.25">
      <c r="IV208" s="138"/>
    </row>
    <row r="209" s="136" customFormat="1" ht="14.25">
      <c r="IV209" s="138"/>
    </row>
    <row r="210" s="136" customFormat="1" ht="14.25">
      <c r="IV210" s="138"/>
    </row>
    <row r="211" s="136" customFormat="1" ht="14.25">
      <c r="IV211" s="138"/>
    </row>
    <row r="212" s="136" customFormat="1" ht="14.25">
      <c r="IV212" s="138"/>
    </row>
    <row r="213" s="136" customFormat="1" ht="14.25">
      <c r="IV213" s="138"/>
    </row>
    <row r="214" s="136" customFormat="1" ht="14.25">
      <c r="IV214" s="138"/>
    </row>
    <row r="215" s="136" customFormat="1" ht="14.25">
      <c r="IV215" s="138"/>
    </row>
    <row r="216" s="136" customFormat="1" ht="14.25">
      <c r="IV216" s="138"/>
    </row>
    <row r="217" s="136" customFormat="1" ht="14.25">
      <c r="IV217" s="138"/>
    </row>
    <row r="218" s="136" customFormat="1" ht="14.25">
      <c r="IV218" s="138"/>
    </row>
    <row r="219" s="136" customFormat="1" ht="14.25">
      <c r="IV219" s="138"/>
    </row>
    <row r="220" s="136" customFormat="1" ht="14.25">
      <c r="IV220" s="138"/>
    </row>
    <row r="221" s="136" customFormat="1" ht="14.25">
      <c r="IV221" s="138"/>
    </row>
    <row r="222" s="136" customFormat="1" ht="14.25">
      <c r="IV222" s="138"/>
    </row>
    <row r="223" s="136" customFormat="1" ht="14.25">
      <c r="IV223" s="138"/>
    </row>
    <row r="224" s="136" customFormat="1" ht="14.25">
      <c r="IV224" s="138"/>
    </row>
    <row r="225" s="136" customFormat="1" ht="14.25">
      <c r="IV225" s="138"/>
    </row>
    <row r="226" s="136" customFormat="1" ht="14.25">
      <c r="IV226" s="138"/>
    </row>
    <row r="227" s="136" customFormat="1" ht="14.25">
      <c r="IV227" s="138"/>
    </row>
    <row r="228" s="136" customFormat="1" ht="14.25">
      <c r="IV228" s="138"/>
    </row>
    <row r="229" s="136" customFormat="1" ht="14.25">
      <c r="IV229" s="138"/>
    </row>
    <row r="230" s="136" customFormat="1" ht="14.25">
      <c r="IV230" s="138"/>
    </row>
    <row r="231" s="136" customFormat="1" ht="14.25">
      <c r="IV231" s="138"/>
    </row>
    <row r="232" s="136" customFormat="1" ht="14.25">
      <c r="IV232" s="138"/>
    </row>
    <row r="233" s="136" customFormat="1" ht="14.25">
      <c r="IV233" s="138"/>
    </row>
    <row r="234" s="136" customFormat="1" ht="14.25">
      <c r="IV234" s="138"/>
    </row>
    <row r="235" s="136" customFormat="1" ht="14.25">
      <c r="IV235" s="138"/>
    </row>
    <row r="236" s="136" customFormat="1" ht="14.25">
      <c r="IV236" s="138"/>
    </row>
    <row r="237" s="136" customFormat="1" ht="14.25">
      <c r="IV237" s="138"/>
    </row>
    <row r="238" s="136" customFormat="1" ht="14.25">
      <c r="IV238" s="138"/>
    </row>
    <row r="239" s="136" customFormat="1" ht="14.25">
      <c r="IV239" s="138"/>
    </row>
    <row r="240" s="136" customFormat="1" ht="14.25">
      <c r="IV240" s="138"/>
    </row>
    <row r="241" s="136" customFormat="1" ht="14.25">
      <c r="IV241" s="138"/>
    </row>
    <row r="242" s="136" customFormat="1" ht="14.25">
      <c r="IV242" s="138"/>
    </row>
    <row r="243" s="136" customFormat="1" ht="14.25">
      <c r="IV243" s="138"/>
    </row>
    <row r="244" s="136" customFormat="1" ht="14.25">
      <c r="IV244" s="138"/>
    </row>
    <row r="245" s="136" customFormat="1" ht="14.25">
      <c r="IV245" s="138"/>
    </row>
    <row r="246" s="136" customFormat="1" ht="14.25">
      <c r="IV246" s="138"/>
    </row>
    <row r="247" s="136" customFormat="1" ht="14.25">
      <c r="IV247" s="138"/>
    </row>
    <row r="248" s="136" customFormat="1" ht="14.25">
      <c r="IV248" s="138"/>
    </row>
    <row r="249" s="136" customFormat="1" ht="14.25">
      <c r="IV249" s="138"/>
    </row>
    <row r="250" s="136" customFormat="1" ht="14.25">
      <c r="IV250" s="138"/>
    </row>
    <row r="251" s="136" customFormat="1" ht="14.25">
      <c r="IV251" s="138"/>
    </row>
    <row r="252" s="136" customFormat="1" ht="14.25">
      <c r="IV252" s="138"/>
    </row>
    <row r="253" s="136" customFormat="1" ht="14.25">
      <c r="IV253" s="138"/>
    </row>
    <row r="254" s="136" customFormat="1" ht="14.25">
      <c r="IV254" s="138"/>
    </row>
    <row r="255" s="136" customFormat="1" ht="14.25">
      <c r="IV255" s="138"/>
    </row>
    <row r="256" s="136" customFormat="1" ht="14.25">
      <c r="IV256" s="138"/>
    </row>
    <row r="257" s="136" customFormat="1" ht="14.25">
      <c r="IV257" s="138"/>
    </row>
    <row r="258" s="136" customFormat="1" ht="14.25">
      <c r="IV258" s="138"/>
    </row>
    <row r="259" s="136" customFormat="1" ht="14.25">
      <c r="IV259" s="138"/>
    </row>
    <row r="260" s="136" customFormat="1" ht="14.25">
      <c r="IV260" s="138"/>
    </row>
    <row r="261" s="136" customFormat="1" ht="14.25">
      <c r="IV261" s="138"/>
    </row>
    <row r="262" s="136" customFormat="1" ht="14.25">
      <c r="IV262" s="138"/>
    </row>
    <row r="263" s="136" customFormat="1" ht="14.25">
      <c r="IV263" s="138"/>
    </row>
    <row r="264" s="136" customFormat="1" ht="14.25">
      <c r="IV264" s="138"/>
    </row>
    <row r="265" s="136" customFormat="1" ht="14.25">
      <c r="IV265" s="138"/>
    </row>
    <row r="266" s="136" customFormat="1" ht="14.25">
      <c r="IV266" s="138"/>
    </row>
    <row r="267" s="136" customFormat="1" ht="14.25">
      <c r="IV267" s="138"/>
    </row>
    <row r="268" s="136" customFormat="1" ht="14.25">
      <c r="IV268" s="138"/>
    </row>
    <row r="269" s="136" customFormat="1" ht="14.25">
      <c r="IV269" s="138"/>
    </row>
    <row r="270" s="136" customFormat="1" ht="14.25">
      <c r="IV270" s="138"/>
    </row>
    <row r="271" s="136" customFormat="1" ht="14.25">
      <c r="IV271" s="138"/>
    </row>
    <row r="272" s="136" customFormat="1" ht="14.25">
      <c r="IV272" s="138"/>
    </row>
    <row r="273" s="136" customFormat="1" ht="14.25">
      <c r="IV273" s="138"/>
    </row>
    <row r="274" s="136" customFormat="1" ht="14.25">
      <c r="IV274" s="138"/>
    </row>
    <row r="275" s="136" customFormat="1" ht="14.25">
      <c r="IV275" s="138"/>
    </row>
  </sheetData>
  <sheetProtection/>
  <mergeCells count="1">
    <mergeCell ref="A1:C1"/>
  </mergeCells>
  <printOptions horizontalCentered="1"/>
  <pageMargins left="0.2" right="0.2"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38"/>
  <sheetViews>
    <sheetView showZeros="0" zoomScaleSheetLayoutView="100" workbookViewId="0" topLeftCell="A1">
      <pane xSplit="1" ySplit="4" topLeftCell="B17" activePane="bottomRight" state="frozen"/>
      <selection pane="bottomRight" activeCell="I6" sqref="I6"/>
    </sheetView>
  </sheetViews>
  <sheetFormatPr defaultColWidth="9.00390625" defaultRowHeight="15"/>
  <cols>
    <col min="1" max="1" width="36.28125" style="110" customWidth="1"/>
    <col min="2" max="4" width="16.421875" style="110" customWidth="1"/>
    <col min="5" max="6" width="14.57421875" style="110" customWidth="1"/>
    <col min="7" max="246" width="9.00390625" style="110" customWidth="1"/>
    <col min="247" max="253" width="9.00390625" style="112" customWidth="1"/>
    <col min="254" max="16384" width="9.00390625" style="86" customWidth="1"/>
  </cols>
  <sheetData>
    <row r="1" spans="1:6" s="110" customFormat="1" ht="30" customHeight="1">
      <c r="A1" s="113" t="s">
        <v>15</v>
      </c>
      <c r="B1" s="113"/>
      <c r="C1" s="113"/>
      <c r="D1" s="113"/>
      <c r="E1" s="113"/>
      <c r="F1" s="113"/>
    </row>
    <row r="2" spans="1:6" s="110" customFormat="1" ht="18.75" customHeight="1">
      <c r="A2" s="114" t="s">
        <v>16</v>
      </c>
      <c r="F2" s="115" t="s">
        <v>17</v>
      </c>
    </row>
    <row r="3" spans="1:6" s="110" customFormat="1" ht="21" customHeight="1">
      <c r="A3" s="116" t="s">
        <v>18</v>
      </c>
      <c r="B3" s="12" t="s">
        <v>19</v>
      </c>
      <c r="C3" s="36" t="s">
        <v>20</v>
      </c>
      <c r="D3" s="37" t="s">
        <v>21</v>
      </c>
      <c r="E3" s="38" t="s">
        <v>22</v>
      </c>
      <c r="F3" s="38"/>
    </row>
    <row r="4" spans="1:6" s="110" customFormat="1" ht="21" customHeight="1">
      <c r="A4" s="116"/>
      <c r="B4" s="12"/>
      <c r="C4" s="39"/>
      <c r="D4" s="37"/>
      <c r="E4" s="37" t="s">
        <v>23</v>
      </c>
      <c r="F4" s="37" t="s">
        <v>24</v>
      </c>
    </row>
    <row r="5" spans="1:6" s="111" customFormat="1" ht="19.5" customHeight="1">
      <c r="A5" s="117" t="s">
        <v>25</v>
      </c>
      <c r="B5" s="118">
        <f>SUM(B6:B7)</f>
        <v>62462.45</v>
      </c>
      <c r="C5" s="118">
        <f>SUM(C6:C7)</f>
        <v>43523</v>
      </c>
      <c r="D5" s="118">
        <f>SUM(D6:D7)</f>
        <v>66499.91</v>
      </c>
      <c r="E5" s="118">
        <f aca="true" t="shared" si="0" ref="E5:E38">D5-B5</f>
        <v>4037.4600000000064</v>
      </c>
      <c r="F5" s="119">
        <f aca="true" t="shared" si="1" ref="F5:F38">IF(B5=0,0,E5/B5*100)</f>
        <v>6.463819462733221</v>
      </c>
    </row>
    <row r="6" spans="1:6" s="111" customFormat="1" ht="19.5" customHeight="1">
      <c r="A6" s="120" t="s">
        <v>26</v>
      </c>
      <c r="B6" s="121">
        <v>53514.45</v>
      </c>
      <c r="C6" s="121">
        <v>33860</v>
      </c>
      <c r="D6" s="121">
        <v>53653.91</v>
      </c>
      <c r="E6" s="121">
        <f t="shared" si="0"/>
        <v>139.4600000000064</v>
      </c>
      <c r="F6" s="122">
        <f t="shared" si="1"/>
        <v>0.26060251016315483</v>
      </c>
    </row>
    <row r="7" spans="1:6" s="111" customFormat="1" ht="19.5" customHeight="1">
      <c r="A7" s="120" t="s">
        <v>27</v>
      </c>
      <c r="B7" s="121">
        <v>8948</v>
      </c>
      <c r="C7" s="121">
        <v>9663</v>
      </c>
      <c r="D7" s="121">
        <v>12846</v>
      </c>
      <c r="E7" s="121">
        <f t="shared" si="0"/>
        <v>3898</v>
      </c>
      <c r="F7" s="122">
        <f t="shared" si="1"/>
        <v>43.56280733124721</v>
      </c>
    </row>
    <row r="8" spans="1:7" s="111" customFormat="1" ht="19.5" customHeight="1">
      <c r="A8" s="123" t="s">
        <v>28</v>
      </c>
      <c r="B8" s="118">
        <f>B9+B13+B14+B18</f>
        <v>629.47</v>
      </c>
      <c r="C8" s="118">
        <f>C9+C13+C14+C18</f>
        <v>629</v>
      </c>
      <c r="D8" s="118">
        <f>D9+D13+D14+D18</f>
        <v>629.47</v>
      </c>
      <c r="E8" s="118">
        <f t="shared" si="0"/>
        <v>0</v>
      </c>
      <c r="F8" s="119">
        <f t="shared" si="1"/>
        <v>0</v>
      </c>
      <c r="G8" s="111" t="s">
        <v>29</v>
      </c>
    </row>
    <row r="9" spans="1:6" s="111" customFormat="1" ht="19.5" customHeight="1">
      <c r="A9" s="91" t="s">
        <v>30</v>
      </c>
      <c r="B9" s="118">
        <f>SUM(B10:B12)</f>
        <v>0</v>
      </c>
      <c r="C9" s="118">
        <f>SUM(C10:C12)</f>
        <v>0</v>
      </c>
      <c r="D9" s="118">
        <f>SUM(D10:D12)</f>
        <v>0</v>
      </c>
      <c r="E9" s="118">
        <f t="shared" si="0"/>
        <v>0</v>
      </c>
      <c r="F9" s="119">
        <f t="shared" si="1"/>
        <v>0</v>
      </c>
    </row>
    <row r="10" spans="1:6" s="111" customFormat="1" ht="19.5" customHeight="1">
      <c r="A10" s="120" t="s">
        <v>31</v>
      </c>
      <c r="B10" s="121"/>
      <c r="C10" s="121"/>
      <c r="D10" s="121"/>
      <c r="E10" s="121">
        <f t="shared" si="0"/>
        <v>0</v>
      </c>
      <c r="F10" s="122">
        <f t="shared" si="1"/>
        <v>0</v>
      </c>
    </row>
    <row r="11" spans="1:6" s="111" customFormat="1" ht="19.5" customHeight="1">
      <c r="A11" s="120" t="s">
        <v>32</v>
      </c>
      <c r="B11" s="124"/>
      <c r="C11" s="124"/>
      <c r="D11" s="124"/>
      <c r="E11" s="124">
        <f t="shared" si="0"/>
        <v>0</v>
      </c>
      <c r="F11" s="125">
        <f t="shared" si="1"/>
        <v>0</v>
      </c>
    </row>
    <row r="12" spans="1:6" s="111" customFormat="1" ht="19.5" customHeight="1">
      <c r="A12" s="120" t="s">
        <v>33</v>
      </c>
      <c r="B12" s="124"/>
      <c r="C12" s="124"/>
      <c r="D12" s="124"/>
      <c r="E12" s="124">
        <f t="shared" si="0"/>
        <v>0</v>
      </c>
      <c r="F12" s="125">
        <f t="shared" si="1"/>
        <v>0</v>
      </c>
    </row>
    <row r="13" spans="1:6" s="111" customFormat="1" ht="19.5" customHeight="1">
      <c r="A13" s="91" t="s">
        <v>34</v>
      </c>
      <c r="B13" s="118"/>
      <c r="C13" s="118"/>
      <c r="D13" s="118"/>
      <c r="E13" s="118">
        <f t="shared" si="0"/>
        <v>0</v>
      </c>
      <c r="F13" s="119">
        <f t="shared" si="1"/>
        <v>0</v>
      </c>
    </row>
    <row r="14" spans="1:6" s="111" customFormat="1" ht="19.5" customHeight="1">
      <c r="A14" s="126" t="s">
        <v>35</v>
      </c>
      <c r="B14" s="118">
        <f>SUM(B15:B17)</f>
        <v>626.47</v>
      </c>
      <c r="C14" s="118">
        <f>SUM(C15:C17)</f>
        <v>626</v>
      </c>
      <c r="D14" s="118">
        <f>SUM(D15:D17)</f>
        <v>626.47</v>
      </c>
      <c r="E14" s="118">
        <f t="shared" si="0"/>
        <v>0</v>
      </c>
      <c r="F14" s="119">
        <f t="shared" si="1"/>
        <v>0</v>
      </c>
    </row>
    <row r="15" spans="1:6" s="111" customFormat="1" ht="19.5" customHeight="1">
      <c r="A15" s="127" t="s">
        <v>36</v>
      </c>
      <c r="B15" s="121">
        <v>626.47</v>
      </c>
      <c r="C15" s="121">
        <v>626</v>
      </c>
      <c r="D15" s="121">
        <v>626.47</v>
      </c>
      <c r="E15" s="121">
        <f t="shared" si="0"/>
        <v>0</v>
      </c>
      <c r="F15" s="122">
        <f t="shared" si="1"/>
        <v>0</v>
      </c>
    </row>
    <row r="16" spans="1:6" s="111" customFormat="1" ht="19.5" customHeight="1">
      <c r="A16" s="128" t="s">
        <v>37</v>
      </c>
      <c r="B16" s="121"/>
      <c r="C16" s="121"/>
      <c r="D16" s="121"/>
      <c r="E16" s="121">
        <f t="shared" si="0"/>
        <v>0</v>
      </c>
      <c r="F16" s="122">
        <f t="shared" si="1"/>
        <v>0</v>
      </c>
    </row>
    <row r="17" spans="1:6" s="111" customFormat="1" ht="19.5" customHeight="1">
      <c r="A17" s="128" t="s">
        <v>38</v>
      </c>
      <c r="B17" s="121"/>
      <c r="C17" s="121"/>
      <c r="D17" s="121"/>
      <c r="E17" s="121">
        <f t="shared" si="0"/>
        <v>0</v>
      </c>
      <c r="F17" s="122">
        <f t="shared" si="1"/>
        <v>0</v>
      </c>
    </row>
    <row r="18" spans="1:6" s="111" customFormat="1" ht="19.5" customHeight="1">
      <c r="A18" s="126" t="s">
        <v>39</v>
      </c>
      <c r="B18" s="118">
        <v>3</v>
      </c>
      <c r="C18" s="118">
        <v>3</v>
      </c>
      <c r="D18" s="129">
        <v>3</v>
      </c>
      <c r="E18" s="129">
        <f t="shared" si="0"/>
        <v>0</v>
      </c>
      <c r="F18" s="130">
        <f t="shared" si="1"/>
        <v>0</v>
      </c>
    </row>
    <row r="19" spans="1:6" s="111" customFormat="1" ht="19.5" customHeight="1">
      <c r="A19" s="131" t="s">
        <v>40</v>
      </c>
      <c r="B19" s="118">
        <f>B5+B8</f>
        <v>63091.92</v>
      </c>
      <c r="C19" s="118">
        <f>C5+C8</f>
        <v>44152</v>
      </c>
      <c r="D19" s="118">
        <f>D5+D8</f>
        <v>67129.38</v>
      </c>
      <c r="E19" s="118">
        <f t="shared" si="0"/>
        <v>4037.4600000000064</v>
      </c>
      <c r="F19" s="119">
        <f t="shared" si="1"/>
        <v>6.399329739846253</v>
      </c>
    </row>
    <row r="20" spans="1:6" s="111" customFormat="1" ht="19.5" customHeight="1">
      <c r="A20" s="132" t="s">
        <v>41</v>
      </c>
      <c r="B20" s="118">
        <v>37201</v>
      </c>
      <c r="C20" s="121">
        <v>20650</v>
      </c>
      <c r="D20" s="129">
        <v>38231</v>
      </c>
      <c r="E20" s="118">
        <f t="shared" si="0"/>
        <v>1030</v>
      </c>
      <c r="F20" s="119">
        <f t="shared" si="1"/>
        <v>2.7687427757318352</v>
      </c>
    </row>
    <row r="21" spans="1:6" s="111" customFormat="1" ht="19.5" customHeight="1">
      <c r="A21" s="123" t="s">
        <v>42</v>
      </c>
      <c r="B21" s="118">
        <f>SUM(B22:B28)</f>
        <v>25889</v>
      </c>
      <c r="C21" s="118">
        <f>SUM(C22:C28)</f>
        <v>13184</v>
      </c>
      <c r="D21" s="118">
        <f>SUM(D22:D28)</f>
        <v>28875</v>
      </c>
      <c r="E21" s="118">
        <f t="shared" si="0"/>
        <v>2986</v>
      </c>
      <c r="F21" s="119">
        <f t="shared" si="1"/>
        <v>11.53385607787091</v>
      </c>
    </row>
    <row r="22" spans="1:6" s="111" customFormat="1" ht="19.5" customHeight="1">
      <c r="A22" s="133" t="s">
        <v>43</v>
      </c>
      <c r="B22" s="121">
        <v>2384</v>
      </c>
      <c r="C22" s="121">
        <v>1589</v>
      </c>
      <c r="D22" s="121">
        <v>2384</v>
      </c>
      <c r="E22" s="121">
        <f t="shared" si="0"/>
        <v>0</v>
      </c>
      <c r="F22" s="122">
        <f t="shared" si="1"/>
        <v>0</v>
      </c>
    </row>
    <row r="23" spans="1:6" s="111" customFormat="1" ht="19.5" customHeight="1">
      <c r="A23" s="133" t="s">
        <v>44</v>
      </c>
      <c r="B23" s="121">
        <v>11614</v>
      </c>
      <c r="C23" s="121">
        <v>8465</v>
      </c>
      <c r="D23" s="121">
        <v>14600</v>
      </c>
      <c r="E23" s="121">
        <f t="shared" si="0"/>
        <v>2986</v>
      </c>
      <c r="F23" s="122">
        <f t="shared" si="1"/>
        <v>25.710349578095403</v>
      </c>
    </row>
    <row r="24" spans="1:6" s="111" customFormat="1" ht="19.5" customHeight="1">
      <c r="A24" s="133" t="s">
        <v>45</v>
      </c>
      <c r="B24" s="121">
        <v>2130</v>
      </c>
      <c r="C24" s="121">
        <v>683</v>
      </c>
      <c r="D24" s="121">
        <v>2130</v>
      </c>
      <c r="E24" s="121">
        <f t="shared" si="0"/>
        <v>0</v>
      </c>
      <c r="F24" s="122">
        <f t="shared" si="1"/>
        <v>0</v>
      </c>
    </row>
    <row r="25" spans="1:6" s="111" customFormat="1" ht="19.5" customHeight="1">
      <c r="A25" s="133" t="s">
        <v>46</v>
      </c>
      <c r="B25" s="121">
        <v>3670</v>
      </c>
      <c r="C25" s="121">
        <v>2447</v>
      </c>
      <c r="D25" s="121">
        <v>3670</v>
      </c>
      <c r="E25" s="121">
        <f t="shared" si="0"/>
        <v>0</v>
      </c>
      <c r="F25" s="122">
        <f t="shared" si="1"/>
        <v>0</v>
      </c>
    </row>
    <row r="26" spans="1:6" s="111" customFormat="1" ht="19.5" customHeight="1">
      <c r="A26" s="133" t="s">
        <v>47</v>
      </c>
      <c r="B26" s="121">
        <v>500</v>
      </c>
      <c r="C26" s="121">
        <v>0</v>
      </c>
      <c r="D26" s="121">
        <v>500</v>
      </c>
      <c r="E26" s="121">
        <f t="shared" si="0"/>
        <v>0</v>
      </c>
      <c r="F26" s="122">
        <f t="shared" si="1"/>
        <v>0</v>
      </c>
    </row>
    <row r="27" spans="1:6" s="111" customFormat="1" ht="19.5" customHeight="1">
      <c r="A27" s="133" t="s">
        <v>48</v>
      </c>
      <c r="B27" s="121"/>
      <c r="C27" s="121">
        <v>0</v>
      </c>
      <c r="D27" s="124"/>
      <c r="E27" s="121">
        <f t="shared" si="0"/>
        <v>0</v>
      </c>
      <c r="F27" s="122">
        <f t="shared" si="1"/>
        <v>0</v>
      </c>
    </row>
    <row r="28" spans="1:6" s="111" customFormat="1" ht="19.5" customHeight="1">
      <c r="A28" s="133" t="s">
        <v>49</v>
      </c>
      <c r="B28" s="121">
        <v>5591</v>
      </c>
      <c r="C28" s="121">
        <v>0</v>
      </c>
      <c r="D28" s="124">
        <v>5591</v>
      </c>
      <c r="E28" s="121">
        <f t="shared" si="0"/>
        <v>0</v>
      </c>
      <c r="F28" s="122">
        <f t="shared" si="1"/>
        <v>0</v>
      </c>
    </row>
    <row r="29" spans="1:6" s="111" customFormat="1" ht="19.5" customHeight="1">
      <c r="A29" s="134" t="s">
        <v>50</v>
      </c>
      <c r="B29" s="118">
        <v>0</v>
      </c>
      <c r="C29" s="118">
        <v>0</v>
      </c>
      <c r="D29" s="118">
        <f>SUM(D30:D31)</f>
        <v>0</v>
      </c>
      <c r="E29" s="118">
        <f t="shared" si="0"/>
        <v>0</v>
      </c>
      <c r="F29" s="119">
        <f t="shared" si="1"/>
        <v>0</v>
      </c>
    </row>
    <row r="30" spans="1:6" s="111" customFormat="1" ht="19.5" customHeight="1">
      <c r="A30" s="135" t="s">
        <v>51</v>
      </c>
      <c r="B30" s="121"/>
      <c r="C30" s="121"/>
      <c r="D30" s="121"/>
      <c r="E30" s="121">
        <f t="shared" si="0"/>
        <v>0</v>
      </c>
      <c r="F30" s="122">
        <f t="shared" si="1"/>
        <v>0</v>
      </c>
    </row>
    <row r="31" spans="1:6" s="111" customFormat="1" ht="19.5" customHeight="1">
      <c r="A31" s="135" t="s">
        <v>52</v>
      </c>
      <c r="B31" s="121"/>
      <c r="C31" s="121"/>
      <c r="D31" s="121"/>
      <c r="E31" s="121">
        <f t="shared" si="0"/>
        <v>0</v>
      </c>
      <c r="F31" s="122">
        <f t="shared" si="1"/>
        <v>0</v>
      </c>
    </row>
    <row r="32" spans="1:6" s="111" customFormat="1" ht="19.5" customHeight="1">
      <c r="A32" s="134" t="s">
        <v>53</v>
      </c>
      <c r="B32" s="118">
        <f>B33+B34</f>
        <v>1.9199999999982538</v>
      </c>
      <c r="C32" s="118">
        <f>C33+C34</f>
        <v>0</v>
      </c>
      <c r="D32" s="118">
        <f>D33+D34</f>
        <v>23.380000000004657</v>
      </c>
      <c r="E32" s="118">
        <f t="shared" si="0"/>
        <v>21.460000000006403</v>
      </c>
      <c r="F32" s="119">
        <f t="shared" si="1"/>
        <v>1117.7083333346834</v>
      </c>
    </row>
    <row r="33" spans="1:6" s="111" customFormat="1" ht="19.5" customHeight="1">
      <c r="A33" s="123" t="s">
        <v>54</v>
      </c>
      <c r="B33" s="118">
        <f>B19-B20-B21-B29-B34</f>
        <v>1.9199999999982538</v>
      </c>
      <c r="C33" s="118"/>
      <c r="D33" s="118">
        <f>D19-D20-D21-D29-D34</f>
        <v>23.380000000004657</v>
      </c>
      <c r="E33" s="118">
        <f t="shared" si="0"/>
        <v>21.460000000006403</v>
      </c>
      <c r="F33" s="119">
        <f t="shared" si="1"/>
        <v>1117.7083333346834</v>
      </c>
    </row>
    <row r="34" spans="1:6" s="111" customFormat="1" ht="19.5" customHeight="1">
      <c r="A34" s="134" t="s">
        <v>55</v>
      </c>
      <c r="B34" s="118">
        <f>SUM(B35:B37)</f>
        <v>0</v>
      </c>
      <c r="C34" s="118">
        <f>SUM(C35:C37)</f>
        <v>0</v>
      </c>
      <c r="D34" s="118"/>
      <c r="E34" s="118">
        <f t="shared" si="0"/>
        <v>0</v>
      </c>
      <c r="F34" s="119">
        <f t="shared" si="1"/>
        <v>0</v>
      </c>
    </row>
    <row r="35" spans="1:6" s="111" customFormat="1" ht="19.5" customHeight="1">
      <c r="A35" s="120" t="s">
        <v>56</v>
      </c>
      <c r="B35" s="121"/>
      <c r="C35" s="121"/>
      <c r="D35" s="121"/>
      <c r="E35" s="121">
        <f t="shared" si="0"/>
        <v>0</v>
      </c>
      <c r="F35" s="122">
        <f t="shared" si="1"/>
        <v>0</v>
      </c>
    </row>
    <row r="36" spans="1:6" s="111" customFormat="1" ht="19.5" customHeight="1">
      <c r="A36" s="120" t="s">
        <v>57</v>
      </c>
      <c r="B36" s="121"/>
      <c r="C36" s="121"/>
      <c r="D36" s="121"/>
      <c r="E36" s="121">
        <f t="shared" si="0"/>
        <v>0</v>
      </c>
      <c r="F36" s="122">
        <f t="shared" si="1"/>
        <v>0</v>
      </c>
    </row>
    <row r="37" spans="1:6" s="111" customFormat="1" ht="19.5" customHeight="1">
      <c r="A37" s="120" t="s">
        <v>58</v>
      </c>
      <c r="B37" s="121"/>
      <c r="C37" s="121"/>
      <c r="D37" s="121"/>
      <c r="E37" s="121">
        <f t="shared" si="0"/>
        <v>0</v>
      </c>
      <c r="F37" s="122">
        <f t="shared" si="1"/>
        <v>0</v>
      </c>
    </row>
    <row r="38" spans="1:6" s="111" customFormat="1" ht="19.5" customHeight="1">
      <c r="A38" s="131" t="s">
        <v>59</v>
      </c>
      <c r="B38" s="118">
        <f>B20+B21+B29+B32</f>
        <v>63091.92</v>
      </c>
      <c r="C38" s="118">
        <f>C20+C21+C29+C32</f>
        <v>33834</v>
      </c>
      <c r="D38" s="118">
        <f>D20+D21+D29+D32</f>
        <v>67129.38</v>
      </c>
      <c r="E38" s="118">
        <f t="shared" si="0"/>
        <v>4037.4600000000064</v>
      </c>
      <c r="F38" s="119">
        <f t="shared" si="1"/>
        <v>6.399329739846253</v>
      </c>
    </row>
  </sheetData>
  <sheetProtection/>
  <mergeCells count="6">
    <mergeCell ref="A1:F1"/>
    <mergeCell ref="E3:F3"/>
    <mergeCell ref="A3:A4"/>
    <mergeCell ref="B3:B4"/>
    <mergeCell ref="C3:C4"/>
    <mergeCell ref="D3:D4"/>
  </mergeCells>
  <printOptions horizontalCentered="1"/>
  <pageMargins left="0.2" right="0.2" top="0.39" bottom="0.39" header="0.2" footer="0.2"/>
  <pageSetup firstPageNumber="1" useFirstPageNumber="1" horizontalDpi="600" verticalDpi="600" orientation="portrait" paperSize="193" scale="88"/>
</worksheet>
</file>

<file path=xl/worksheets/sheet4.xml><?xml version="1.0" encoding="utf-8"?>
<worksheet xmlns="http://schemas.openxmlformats.org/spreadsheetml/2006/main" xmlns:r="http://schemas.openxmlformats.org/officeDocument/2006/relationships">
  <dimension ref="A1:H60"/>
  <sheetViews>
    <sheetView showZeros="0" zoomScaleSheetLayoutView="100" workbookViewId="0" topLeftCell="A1">
      <selection activeCell="D34" sqref="D34"/>
    </sheetView>
  </sheetViews>
  <sheetFormatPr defaultColWidth="9.00390625" defaultRowHeight="15"/>
  <cols>
    <col min="1" max="1" width="6.28125" style="53" customWidth="1"/>
    <col min="2" max="2" width="19.421875" style="57" customWidth="1"/>
    <col min="3" max="3" width="16.140625" style="53" customWidth="1"/>
    <col min="4" max="4" width="9.57421875" style="58" customWidth="1"/>
    <col min="5" max="5" width="16.7109375" style="53" customWidth="1"/>
    <col min="6" max="6" width="10.8515625" style="99" customWidth="1"/>
    <col min="7" max="7" width="10.28125" style="58" customWidth="1"/>
    <col min="8" max="16384" width="9.00390625" style="53" customWidth="1"/>
  </cols>
  <sheetData>
    <row r="1" spans="1:8" s="56" customFormat="1" ht="28.5" customHeight="1">
      <c r="A1" s="100" t="s">
        <v>60</v>
      </c>
      <c r="B1" s="100"/>
      <c r="C1" s="100"/>
      <c r="D1" s="100"/>
      <c r="E1" s="100"/>
      <c r="F1" s="101"/>
      <c r="G1" s="100"/>
      <c r="H1" s="102"/>
    </row>
    <row r="2" spans="1:7" s="97" customFormat="1" ht="17.25" customHeight="1">
      <c r="A2" s="54" t="s">
        <v>61</v>
      </c>
      <c r="C2" s="54"/>
      <c r="D2" s="103"/>
      <c r="E2" s="104"/>
      <c r="F2" s="105"/>
      <c r="G2" s="106" t="s">
        <v>17</v>
      </c>
    </row>
    <row r="3" spans="1:7" s="55" customFormat="1" ht="34.5" customHeight="1">
      <c r="A3" s="11" t="s">
        <v>62</v>
      </c>
      <c r="B3" s="12" t="s">
        <v>63</v>
      </c>
      <c r="C3" s="11" t="s">
        <v>64</v>
      </c>
      <c r="D3" s="11" t="s">
        <v>65</v>
      </c>
      <c r="E3" s="11" t="s">
        <v>66</v>
      </c>
      <c r="F3" s="67" t="s">
        <v>67</v>
      </c>
      <c r="G3" s="11" t="s">
        <v>68</v>
      </c>
    </row>
    <row r="4" spans="1:7" s="55" customFormat="1" ht="34.5" customHeight="1">
      <c r="A4" s="11" t="s">
        <v>69</v>
      </c>
      <c r="B4" s="11"/>
      <c r="C4" s="11"/>
      <c r="D4" s="11"/>
      <c r="E4" s="11"/>
      <c r="F4" s="107">
        <f>SUM(F5:F60)</f>
        <v>4015.6200000000003</v>
      </c>
      <c r="G4" s="11"/>
    </row>
    <row r="5" spans="1:7" s="98" customFormat="1" ht="34.5" customHeight="1">
      <c r="A5" s="108">
        <v>1</v>
      </c>
      <c r="B5" s="70" t="s">
        <v>70</v>
      </c>
      <c r="C5" s="71" t="s">
        <v>71</v>
      </c>
      <c r="D5" s="69">
        <v>2013299</v>
      </c>
      <c r="E5" s="72" t="s">
        <v>72</v>
      </c>
      <c r="F5" s="109">
        <v>5</v>
      </c>
      <c r="G5" s="69"/>
    </row>
    <row r="6" spans="1:7" s="98" customFormat="1" ht="34.5" customHeight="1">
      <c r="A6" s="108">
        <v>2</v>
      </c>
      <c r="B6" s="70" t="s">
        <v>70</v>
      </c>
      <c r="C6" s="71" t="s">
        <v>73</v>
      </c>
      <c r="D6" s="69">
        <v>2010301</v>
      </c>
      <c r="E6" s="72" t="s">
        <v>74</v>
      </c>
      <c r="F6" s="109">
        <v>-10</v>
      </c>
      <c r="G6" s="69"/>
    </row>
    <row r="7" spans="1:7" s="98" customFormat="1" ht="34.5" customHeight="1">
      <c r="A7" s="108">
        <v>3</v>
      </c>
      <c r="B7" s="70" t="s">
        <v>70</v>
      </c>
      <c r="C7" s="71" t="s">
        <v>73</v>
      </c>
      <c r="D7" s="69">
        <v>2040201</v>
      </c>
      <c r="E7" s="72" t="s">
        <v>74</v>
      </c>
      <c r="F7" s="109">
        <v>-36</v>
      </c>
      <c r="G7" s="69"/>
    </row>
    <row r="8" spans="1:7" s="98" customFormat="1" ht="34.5" customHeight="1">
      <c r="A8" s="108">
        <v>4</v>
      </c>
      <c r="B8" s="70" t="s">
        <v>70</v>
      </c>
      <c r="C8" s="71" t="s">
        <v>73</v>
      </c>
      <c r="D8" s="69">
        <v>2050202</v>
      </c>
      <c r="E8" s="72" t="s">
        <v>75</v>
      </c>
      <c r="F8" s="109">
        <v>64</v>
      </c>
      <c r="G8" s="69"/>
    </row>
    <row r="9" spans="1:7" s="98" customFormat="1" ht="34.5" customHeight="1">
      <c r="A9" s="108">
        <v>5</v>
      </c>
      <c r="B9" s="70" t="s">
        <v>70</v>
      </c>
      <c r="C9" s="71" t="s">
        <v>73</v>
      </c>
      <c r="D9" s="69">
        <v>2130201</v>
      </c>
      <c r="E9" s="72" t="s">
        <v>74</v>
      </c>
      <c r="F9" s="109">
        <v>48.2</v>
      </c>
      <c r="G9" s="69"/>
    </row>
    <row r="10" spans="1:7" s="98" customFormat="1" ht="34.5" customHeight="1">
      <c r="A10" s="108">
        <v>6</v>
      </c>
      <c r="B10" s="70" t="s">
        <v>70</v>
      </c>
      <c r="C10" s="71" t="s">
        <v>76</v>
      </c>
      <c r="D10" s="69">
        <v>2050202</v>
      </c>
      <c r="E10" s="72" t="s">
        <v>75</v>
      </c>
      <c r="F10" s="109">
        <v>-142</v>
      </c>
      <c r="G10" s="69"/>
    </row>
    <row r="11" spans="1:7" s="98" customFormat="1" ht="34.5" customHeight="1">
      <c r="A11" s="108">
        <v>7</v>
      </c>
      <c r="B11" s="70" t="s">
        <v>70</v>
      </c>
      <c r="C11" s="71" t="s">
        <v>76</v>
      </c>
      <c r="D11" s="69">
        <v>2240201</v>
      </c>
      <c r="E11" s="72" t="s">
        <v>74</v>
      </c>
      <c r="F11" s="109">
        <v>1</v>
      </c>
      <c r="G11" s="69"/>
    </row>
    <row r="12" spans="1:7" s="98" customFormat="1" ht="34.5" customHeight="1">
      <c r="A12" s="108">
        <v>8</v>
      </c>
      <c r="B12" s="70" t="s">
        <v>70</v>
      </c>
      <c r="C12" s="71" t="s">
        <v>76</v>
      </c>
      <c r="D12" s="69">
        <v>2040201</v>
      </c>
      <c r="E12" s="72" t="s">
        <v>74</v>
      </c>
      <c r="F12" s="109">
        <v>36</v>
      </c>
      <c r="G12" s="69"/>
    </row>
    <row r="13" spans="1:7" s="98" customFormat="1" ht="34.5" customHeight="1">
      <c r="A13" s="108">
        <v>9</v>
      </c>
      <c r="B13" s="70" t="s">
        <v>70</v>
      </c>
      <c r="C13" s="71" t="s">
        <v>76</v>
      </c>
      <c r="D13" s="69">
        <v>2010301</v>
      </c>
      <c r="E13" s="72" t="s">
        <v>74</v>
      </c>
      <c r="F13" s="109">
        <v>-70</v>
      </c>
      <c r="G13" s="69"/>
    </row>
    <row r="14" spans="1:7" s="98" customFormat="1" ht="34.5" customHeight="1">
      <c r="A14" s="108">
        <v>10</v>
      </c>
      <c r="B14" s="70" t="s">
        <v>70</v>
      </c>
      <c r="C14" s="71" t="s">
        <v>76</v>
      </c>
      <c r="D14" s="69">
        <v>2130201</v>
      </c>
      <c r="E14" s="72" t="s">
        <v>74</v>
      </c>
      <c r="F14" s="109">
        <v>2</v>
      </c>
      <c r="G14" s="69"/>
    </row>
    <row r="15" spans="1:7" s="98" customFormat="1" ht="34.5" customHeight="1">
      <c r="A15" s="108">
        <v>11</v>
      </c>
      <c r="B15" s="70" t="s">
        <v>70</v>
      </c>
      <c r="C15" s="71" t="s">
        <v>77</v>
      </c>
      <c r="D15" s="69">
        <v>2050202</v>
      </c>
      <c r="E15" s="72" t="s">
        <v>75</v>
      </c>
      <c r="F15" s="109">
        <v>-44</v>
      </c>
      <c r="G15" s="69"/>
    </row>
    <row r="16" spans="1:7" s="98" customFormat="1" ht="34.5" customHeight="1">
      <c r="A16" s="108">
        <v>12</v>
      </c>
      <c r="B16" s="70" t="s">
        <v>70</v>
      </c>
      <c r="C16" s="71" t="s">
        <v>78</v>
      </c>
      <c r="D16" s="69">
        <v>2050202</v>
      </c>
      <c r="E16" s="72" t="s">
        <v>75</v>
      </c>
      <c r="F16" s="109">
        <v>7</v>
      </c>
      <c r="G16" s="69"/>
    </row>
    <row r="17" spans="1:7" s="98" customFormat="1" ht="34.5" customHeight="1">
      <c r="A17" s="108">
        <v>13</v>
      </c>
      <c r="B17" s="70" t="s">
        <v>70</v>
      </c>
      <c r="C17" s="71" t="s">
        <v>78</v>
      </c>
      <c r="D17" s="69">
        <v>2130201</v>
      </c>
      <c r="E17" s="72" t="s">
        <v>74</v>
      </c>
      <c r="F17" s="109">
        <v>-1</v>
      </c>
      <c r="G17" s="69"/>
    </row>
    <row r="18" spans="1:7" s="98" customFormat="1" ht="34.5" customHeight="1">
      <c r="A18" s="108">
        <v>14</v>
      </c>
      <c r="B18" s="70" t="s">
        <v>70</v>
      </c>
      <c r="C18" s="71" t="s">
        <v>79</v>
      </c>
      <c r="D18" s="69">
        <v>2040201</v>
      </c>
      <c r="E18" s="72" t="s">
        <v>74</v>
      </c>
      <c r="F18" s="109">
        <v>10</v>
      </c>
      <c r="G18" s="69"/>
    </row>
    <row r="19" spans="1:7" s="98" customFormat="1" ht="34.5" customHeight="1">
      <c r="A19" s="108">
        <v>15</v>
      </c>
      <c r="B19" s="70" t="s">
        <v>70</v>
      </c>
      <c r="C19" s="71" t="s">
        <v>79</v>
      </c>
      <c r="D19" s="69">
        <v>2130201</v>
      </c>
      <c r="E19" s="72" t="s">
        <v>74</v>
      </c>
      <c r="F19" s="109">
        <v>9</v>
      </c>
      <c r="G19" s="69"/>
    </row>
    <row r="20" spans="1:7" s="98" customFormat="1" ht="34.5" customHeight="1">
      <c r="A20" s="108">
        <v>16</v>
      </c>
      <c r="B20" s="70" t="s">
        <v>70</v>
      </c>
      <c r="C20" s="71" t="s">
        <v>80</v>
      </c>
      <c r="D20" s="69">
        <v>2080502</v>
      </c>
      <c r="E20" s="72" t="s">
        <v>81</v>
      </c>
      <c r="F20" s="109">
        <v>186.3</v>
      </c>
      <c r="G20" s="69"/>
    </row>
    <row r="21" spans="1:7" s="98" customFormat="1" ht="34.5" customHeight="1">
      <c r="A21" s="108">
        <v>17</v>
      </c>
      <c r="B21" s="70" t="s">
        <v>70</v>
      </c>
      <c r="C21" s="71" t="s">
        <v>82</v>
      </c>
      <c r="D21" s="69">
        <v>2101102</v>
      </c>
      <c r="E21" s="72" t="s">
        <v>83</v>
      </c>
      <c r="F21" s="109">
        <v>-83</v>
      </c>
      <c r="G21" s="69"/>
    </row>
    <row r="22" spans="1:7" s="98" customFormat="1" ht="34.5" customHeight="1">
      <c r="A22" s="108">
        <v>18</v>
      </c>
      <c r="B22" s="70" t="s">
        <v>70</v>
      </c>
      <c r="C22" s="71" t="s">
        <v>82</v>
      </c>
      <c r="D22" s="69">
        <v>2101101</v>
      </c>
      <c r="E22" s="72" t="s">
        <v>84</v>
      </c>
      <c r="F22" s="109">
        <v>4.2</v>
      </c>
      <c r="G22" s="69"/>
    </row>
    <row r="23" spans="1:7" s="98" customFormat="1" ht="34.5" customHeight="1">
      <c r="A23" s="108">
        <v>19</v>
      </c>
      <c r="B23" s="70" t="s">
        <v>70</v>
      </c>
      <c r="C23" s="72" t="s">
        <v>85</v>
      </c>
      <c r="D23" s="69">
        <v>2210201</v>
      </c>
      <c r="E23" s="72" t="s">
        <v>85</v>
      </c>
      <c r="F23" s="109">
        <v>-1</v>
      </c>
      <c r="G23" s="69"/>
    </row>
    <row r="24" spans="1:7" s="98" customFormat="1" ht="34.5" customHeight="1">
      <c r="A24" s="108">
        <v>20</v>
      </c>
      <c r="B24" s="70" t="s">
        <v>70</v>
      </c>
      <c r="C24" s="71" t="s">
        <v>86</v>
      </c>
      <c r="D24" s="69">
        <v>2080505</v>
      </c>
      <c r="E24" s="72" t="s">
        <v>87</v>
      </c>
      <c r="F24" s="109">
        <v>18.3</v>
      </c>
      <c r="G24" s="69"/>
    </row>
    <row r="25" spans="1:7" s="98" customFormat="1" ht="34.5" customHeight="1">
      <c r="A25" s="108">
        <v>21</v>
      </c>
      <c r="B25" s="70" t="s">
        <v>88</v>
      </c>
      <c r="C25" s="71" t="s">
        <v>89</v>
      </c>
      <c r="D25" s="69">
        <v>2080299</v>
      </c>
      <c r="E25" s="72" t="s">
        <v>90</v>
      </c>
      <c r="F25" s="109">
        <v>16</v>
      </c>
      <c r="G25" s="69"/>
    </row>
    <row r="26" spans="1:7" s="98" customFormat="1" ht="34.5" customHeight="1">
      <c r="A26" s="108">
        <v>22</v>
      </c>
      <c r="B26" s="70" t="s">
        <v>88</v>
      </c>
      <c r="C26" s="71" t="s">
        <v>91</v>
      </c>
      <c r="D26" s="69">
        <v>2080299</v>
      </c>
      <c r="E26" s="72" t="s">
        <v>90</v>
      </c>
      <c r="F26" s="109">
        <v>20</v>
      </c>
      <c r="G26" s="69"/>
    </row>
    <row r="27" spans="1:7" s="98" customFormat="1" ht="34.5" customHeight="1">
      <c r="A27" s="108">
        <v>23</v>
      </c>
      <c r="B27" s="70" t="s">
        <v>88</v>
      </c>
      <c r="C27" s="71" t="s">
        <v>92</v>
      </c>
      <c r="D27" s="69">
        <v>2080299</v>
      </c>
      <c r="E27" s="72" t="s">
        <v>90</v>
      </c>
      <c r="F27" s="109">
        <v>5</v>
      </c>
      <c r="G27" s="69"/>
    </row>
    <row r="28" spans="1:7" s="98" customFormat="1" ht="34.5" customHeight="1">
      <c r="A28" s="108">
        <v>24</v>
      </c>
      <c r="B28" s="70" t="s">
        <v>88</v>
      </c>
      <c r="C28" s="71" t="s">
        <v>93</v>
      </c>
      <c r="D28" s="69">
        <v>2080299</v>
      </c>
      <c r="E28" s="72" t="s">
        <v>90</v>
      </c>
      <c r="F28" s="109">
        <v>50.46</v>
      </c>
      <c r="G28" s="69"/>
    </row>
    <row r="29" spans="1:7" s="98" customFormat="1" ht="34.5" customHeight="1">
      <c r="A29" s="108">
        <v>25</v>
      </c>
      <c r="B29" s="70" t="s">
        <v>88</v>
      </c>
      <c r="C29" s="71" t="s">
        <v>94</v>
      </c>
      <c r="D29" s="69">
        <v>2080299</v>
      </c>
      <c r="E29" s="72" t="s">
        <v>90</v>
      </c>
      <c r="F29" s="109">
        <v>48</v>
      </c>
      <c r="G29" s="69"/>
    </row>
    <row r="30" spans="1:7" s="98" customFormat="1" ht="34.5" customHeight="1">
      <c r="A30" s="108">
        <v>26</v>
      </c>
      <c r="B30" s="70" t="s">
        <v>88</v>
      </c>
      <c r="C30" s="71" t="s">
        <v>95</v>
      </c>
      <c r="D30" s="69">
        <v>2080299</v>
      </c>
      <c r="E30" s="72" t="s">
        <v>90</v>
      </c>
      <c r="F30" s="109">
        <v>76</v>
      </c>
      <c r="G30" s="69"/>
    </row>
    <row r="31" spans="1:7" s="98" customFormat="1" ht="34.5" customHeight="1">
      <c r="A31" s="108">
        <v>27</v>
      </c>
      <c r="B31" s="70" t="s">
        <v>88</v>
      </c>
      <c r="C31" s="71" t="s">
        <v>96</v>
      </c>
      <c r="D31" s="69">
        <v>2081199</v>
      </c>
      <c r="E31" s="72" t="s">
        <v>97</v>
      </c>
      <c r="F31" s="109">
        <v>-11</v>
      </c>
      <c r="G31" s="69"/>
    </row>
    <row r="32" spans="1:7" s="98" customFormat="1" ht="34.5" customHeight="1">
      <c r="A32" s="108">
        <v>28</v>
      </c>
      <c r="B32" s="70" t="s">
        <v>88</v>
      </c>
      <c r="C32" s="71" t="s">
        <v>98</v>
      </c>
      <c r="D32" s="69">
        <v>2081199</v>
      </c>
      <c r="E32" s="72" t="s">
        <v>97</v>
      </c>
      <c r="F32" s="109">
        <v>-5</v>
      </c>
      <c r="G32" s="69"/>
    </row>
    <row r="33" spans="1:7" s="98" customFormat="1" ht="34.5" customHeight="1">
      <c r="A33" s="108">
        <v>29</v>
      </c>
      <c r="B33" s="70" t="s">
        <v>88</v>
      </c>
      <c r="C33" s="71" t="s">
        <v>99</v>
      </c>
      <c r="D33" s="69">
        <v>2080199</v>
      </c>
      <c r="E33" s="72" t="s">
        <v>100</v>
      </c>
      <c r="F33" s="109">
        <v>-5</v>
      </c>
      <c r="G33" s="69"/>
    </row>
    <row r="34" spans="1:7" s="98" customFormat="1" ht="34.5" customHeight="1">
      <c r="A34" s="108">
        <v>30</v>
      </c>
      <c r="B34" s="70" t="s">
        <v>88</v>
      </c>
      <c r="C34" s="71" t="s">
        <v>101</v>
      </c>
      <c r="D34" s="69">
        <v>2100799</v>
      </c>
      <c r="E34" s="72" t="s">
        <v>102</v>
      </c>
      <c r="F34" s="109">
        <v>-5</v>
      </c>
      <c r="G34" s="69"/>
    </row>
    <row r="35" spans="1:7" s="98" customFormat="1" ht="34.5" customHeight="1">
      <c r="A35" s="108">
        <v>31</v>
      </c>
      <c r="B35" s="70" t="s">
        <v>88</v>
      </c>
      <c r="C35" s="71" t="s">
        <v>103</v>
      </c>
      <c r="D35" s="69">
        <v>2080899</v>
      </c>
      <c r="E35" s="72" t="s">
        <v>104</v>
      </c>
      <c r="F35" s="109">
        <v>-8</v>
      </c>
      <c r="G35" s="69"/>
    </row>
    <row r="36" spans="1:7" s="98" customFormat="1" ht="42" customHeight="1">
      <c r="A36" s="108">
        <v>32</v>
      </c>
      <c r="B36" s="70" t="s">
        <v>105</v>
      </c>
      <c r="C36" s="71" t="s">
        <v>106</v>
      </c>
      <c r="D36" s="69">
        <v>2059999</v>
      </c>
      <c r="E36" s="72" t="s">
        <v>107</v>
      </c>
      <c r="F36" s="109">
        <v>10</v>
      </c>
      <c r="G36" s="69"/>
    </row>
    <row r="37" spans="1:7" s="98" customFormat="1" ht="42" customHeight="1">
      <c r="A37" s="108">
        <v>33</v>
      </c>
      <c r="B37" s="70" t="s">
        <v>105</v>
      </c>
      <c r="C37" s="71" t="s">
        <v>108</v>
      </c>
      <c r="D37" s="69">
        <v>2070199</v>
      </c>
      <c r="E37" s="72" t="s">
        <v>109</v>
      </c>
      <c r="F37" s="109">
        <v>8</v>
      </c>
      <c r="G37" s="69"/>
    </row>
    <row r="38" spans="1:7" s="98" customFormat="1" ht="42" customHeight="1">
      <c r="A38" s="108">
        <v>34</v>
      </c>
      <c r="B38" s="70" t="s">
        <v>105</v>
      </c>
      <c r="C38" s="71" t="s">
        <v>110</v>
      </c>
      <c r="D38" s="69">
        <v>2070199</v>
      </c>
      <c r="E38" s="72" t="s">
        <v>109</v>
      </c>
      <c r="F38" s="109">
        <v>47</v>
      </c>
      <c r="G38" s="69"/>
    </row>
    <row r="39" spans="1:7" s="98" customFormat="1" ht="42" customHeight="1">
      <c r="A39" s="108">
        <v>35</v>
      </c>
      <c r="B39" s="70" t="s">
        <v>105</v>
      </c>
      <c r="C39" s="71" t="s">
        <v>111</v>
      </c>
      <c r="D39" s="69">
        <v>2070199</v>
      </c>
      <c r="E39" s="72" t="s">
        <v>109</v>
      </c>
      <c r="F39" s="109">
        <v>17</v>
      </c>
      <c r="G39" s="69"/>
    </row>
    <row r="40" spans="1:7" s="98" customFormat="1" ht="42" customHeight="1">
      <c r="A40" s="108">
        <v>36</v>
      </c>
      <c r="B40" s="70" t="s">
        <v>105</v>
      </c>
      <c r="C40" s="71" t="s">
        <v>112</v>
      </c>
      <c r="D40" s="69">
        <v>2059999</v>
      </c>
      <c r="E40" s="72" t="s">
        <v>107</v>
      </c>
      <c r="F40" s="109">
        <v>93</v>
      </c>
      <c r="G40" s="69"/>
    </row>
    <row r="41" spans="1:7" s="98" customFormat="1" ht="42" customHeight="1">
      <c r="A41" s="108">
        <v>37</v>
      </c>
      <c r="B41" s="70" t="s">
        <v>105</v>
      </c>
      <c r="C41" s="71" t="s">
        <v>113</v>
      </c>
      <c r="D41" s="69">
        <v>2050201</v>
      </c>
      <c r="E41" s="72" t="s">
        <v>114</v>
      </c>
      <c r="F41" s="109">
        <v>60</v>
      </c>
      <c r="G41" s="69"/>
    </row>
    <row r="42" spans="1:7" s="98" customFormat="1" ht="42" customHeight="1">
      <c r="A42" s="108">
        <v>38</v>
      </c>
      <c r="B42" s="70" t="s">
        <v>105</v>
      </c>
      <c r="C42" s="71" t="s">
        <v>115</v>
      </c>
      <c r="D42" s="69">
        <v>2050201</v>
      </c>
      <c r="E42" s="72" t="s">
        <v>114</v>
      </c>
      <c r="F42" s="109">
        <v>35</v>
      </c>
      <c r="G42" s="69"/>
    </row>
    <row r="43" spans="1:7" s="98" customFormat="1" ht="42" customHeight="1">
      <c r="A43" s="108">
        <v>39</v>
      </c>
      <c r="B43" s="70" t="s">
        <v>105</v>
      </c>
      <c r="C43" s="71" t="s">
        <v>116</v>
      </c>
      <c r="D43" s="69">
        <v>2050201</v>
      </c>
      <c r="E43" s="72" t="s">
        <v>114</v>
      </c>
      <c r="F43" s="109">
        <v>-2</v>
      </c>
      <c r="G43" s="69"/>
    </row>
    <row r="44" spans="1:7" s="98" customFormat="1" ht="34.5" customHeight="1">
      <c r="A44" s="108">
        <v>40</v>
      </c>
      <c r="B44" s="70" t="s">
        <v>117</v>
      </c>
      <c r="C44" s="71" t="s">
        <v>118</v>
      </c>
      <c r="D44" s="69">
        <v>2320301</v>
      </c>
      <c r="E44" s="72" t="s">
        <v>119</v>
      </c>
      <c r="F44" s="109">
        <v>-718</v>
      </c>
      <c r="G44" s="69"/>
    </row>
    <row r="45" spans="1:7" s="98" customFormat="1" ht="34.5" customHeight="1">
      <c r="A45" s="108">
        <v>41</v>
      </c>
      <c r="B45" s="70" t="s">
        <v>117</v>
      </c>
      <c r="C45" s="71" t="s">
        <v>120</v>
      </c>
      <c r="D45" s="69">
        <v>23303</v>
      </c>
      <c r="E45" s="72" t="s">
        <v>121</v>
      </c>
      <c r="F45" s="109">
        <v>-21</v>
      </c>
      <c r="G45" s="69"/>
    </row>
    <row r="46" spans="1:7" s="98" customFormat="1" ht="34.5" customHeight="1">
      <c r="A46" s="108">
        <v>42</v>
      </c>
      <c r="B46" s="70" t="s">
        <v>117</v>
      </c>
      <c r="C46" s="71" t="s">
        <v>122</v>
      </c>
      <c r="D46" s="69">
        <v>2300601</v>
      </c>
      <c r="E46" s="72" t="s">
        <v>123</v>
      </c>
      <c r="F46" s="109">
        <v>2986</v>
      </c>
      <c r="G46" s="69"/>
    </row>
    <row r="47" spans="1:7" s="98" customFormat="1" ht="42.75" customHeight="1">
      <c r="A47" s="108">
        <v>43</v>
      </c>
      <c r="B47" s="70" t="s">
        <v>124</v>
      </c>
      <c r="C47" s="71" t="s">
        <v>125</v>
      </c>
      <c r="D47" s="69">
        <v>2050202</v>
      </c>
      <c r="E47" s="72" t="s">
        <v>75</v>
      </c>
      <c r="F47" s="109">
        <v>40</v>
      </c>
      <c r="G47" s="69"/>
    </row>
    <row r="48" spans="1:7" s="98" customFormat="1" ht="34.5" customHeight="1">
      <c r="A48" s="108">
        <v>44</v>
      </c>
      <c r="B48" s="70" t="s">
        <v>126</v>
      </c>
      <c r="C48" s="71" t="s">
        <v>127</v>
      </c>
      <c r="D48" s="69">
        <v>2050202</v>
      </c>
      <c r="E48" s="72" t="s">
        <v>75</v>
      </c>
      <c r="F48" s="109">
        <v>9</v>
      </c>
      <c r="G48" s="69"/>
    </row>
    <row r="49" spans="1:7" s="98" customFormat="1" ht="42.75" customHeight="1">
      <c r="A49" s="108">
        <v>45</v>
      </c>
      <c r="B49" s="70" t="s">
        <v>126</v>
      </c>
      <c r="C49" s="71" t="s">
        <v>128</v>
      </c>
      <c r="D49" s="69">
        <v>2050202</v>
      </c>
      <c r="E49" s="72" t="s">
        <v>75</v>
      </c>
      <c r="F49" s="109">
        <v>20</v>
      </c>
      <c r="G49" s="69"/>
    </row>
    <row r="50" spans="1:7" s="98" customFormat="1" ht="34.5" customHeight="1">
      <c r="A50" s="108">
        <v>46</v>
      </c>
      <c r="B50" s="70" t="s">
        <v>129</v>
      </c>
      <c r="C50" s="71" t="s">
        <v>127</v>
      </c>
      <c r="D50" s="69">
        <v>2050202</v>
      </c>
      <c r="E50" s="72" t="s">
        <v>75</v>
      </c>
      <c r="F50" s="109">
        <v>9</v>
      </c>
      <c r="G50" s="69"/>
    </row>
    <row r="51" spans="1:7" s="98" customFormat="1" ht="34.5" customHeight="1">
      <c r="A51" s="108">
        <v>47</v>
      </c>
      <c r="B51" s="70" t="s">
        <v>130</v>
      </c>
      <c r="C51" s="71" t="s">
        <v>127</v>
      </c>
      <c r="D51" s="69">
        <v>2050202</v>
      </c>
      <c r="E51" s="72" t="s">
        <v>75</v>
      </c>
      <c r="F51" s="109">
        <v>9</v>
      </c>
      <c r="G51" s="69"/>
    </row>
    <row r="52" spans="1:7" s="98" customFormat="1" ht="45.75" customHeight="1">
      <c r="A52" s="108">
        <v>48</v>
      </c>
      <c r="B52" s="70" t="s">
        <v>130</v>
      </c>
      <c r="C52" s="71" t="s">
        <v>131</v>
      </c>
      <c r="D52" s="69">
        <v>2050202</v>
      </c>
      <c r="E52" s="72" t="s">
        <v>75</v>
      </c>
      <c r="F52" s="109">
        <v>60</v>
      </c>
      <c r="G52" s="69"/>
    </row>
    <row r="53" spans="1:7" s="98" customFormat="1" ht="34.5" customHeight="1">
      <c r="A53" s="108">
        <v>49</v>
      </c>
      <c r="B53" s="70" t="s">
        <v>132</v>
      </c>
      <c r="C53" s="71" t="s">
        <v>133</v>
      </c>
      <c r="D53" s="69">
        <v>2050201</v>
      </c>
      <c r="E53" s="72" t="s">
        <v>114</v>
      </c>
      <c r="F53" s="109">
        <f>231.32+78.44</f>
        <v>309.76</v>
      </c>
      <c r="G53" s="69"/>
    </row>
    <row r="54" spans="1:7" s="98" customFormat="1" ht="51" customHeight="1">
      <c r="A54" s="108">
        <v>50</v>
      </c>
      <c r="B54" s="70" t="s">
        <v>134</v>
      </c>
      <c r="C54" s="71" t="s">
        <v>135</v>
      </c>
      <c r="D54" s="69">
        <v>2200199</v>
      </c>
      <c r="E54" s="72" t="s">
        <v>136</v>
      </c>
      <c r="F54" s="109">
        <v>639</v>
      </c>
      <c r="G54" s="69"/>
    </row>
    <row r="55" spans="1:7" s="98" customFormat="1" ht="34.5" customHeight="1">
      <c r="A55" s="108">
        <v>51</v>
      </c>
      <c r="B55" s="70" t="s">
        <v>137</v>
      </c>
      <c r="C55" s="71" t="s">
        <v>138</v>
      </c>
      <c r="D55" s="69">
        <v>2040299</v>
      </c>
      <c r="E55" s="72" t="s">
        <v>139</v>
      </c>
      <c r="F55" s="109">
        <v>83</v>
      </c>
      <c r="G55" s="69"/>
    </row>
    <row r="56" spans="1:7" s="98" customFormat="1" ht="34.5" customHeight="1">
      <c r="A56" s="108">
        <v>52</v>
      </c>
      <c r="B56" s="70" t="s">
        <v>137</v>
      </c>
      <c r="C56" s="71" t="s">
        <v>140</v>
      </c>
      <c r="D56" s="69">
        <v>2040299</v>
      </c>
      <c r="E56" s="72" t="s">
        <v>139</v>
      </c>
      <c r="F56" s="109">
        <v>45</v>
      </c>
      <c r="G56" s="69"/>
    </row>
    <row r="57" spans="1:7" s="98" customFormat="1" ht="34.5" customHeight="1">
      <c r="A57" s="108">
        <v>53</v>
      </c>
      <c r="B57" s="70" t="s">
        <v>137</v>
      </c>
      <c r="C57" s="71" t="s">
        <v>141</v>
      </c>
      <c r="D57" s="69">
        <v>2040299</v>
      </c>
      <c r="E57" s="72" t="s">
        <v>139</v>
      </c>
      <c r="F57" s="109">
        <v>14</v>
      </c>
      <c r="G57" s="69"/>
    </row>
    <row r="58" spans="1:7" s="98" customFormat="1" ht="34.5" customHeight="1">
      <c r="A58" s="108">
        <v>54</v>
      </c>
      <c r="B58" s="70" t="s">
        <v>142</v>
      </c>
      <c r="C58" s="71" t="s">
        <v>143</v>
      </c>
      <c r="D58" s="69">
        <v>2240201</v>
      </c>
      <c r="E58" s="72" t="s">
        <v>74</v>
      </c>
      <c r="F58" s="109">
        <v>3.4</v>
      </c>
      <c r="G58" s="69"/>
    </row>
    <row r="59" spans="1:7" s="98" customFormat="1" ht="63" customHeight="1">
      <c r="A59" s="108">
        <v>55</v>
      </c>
      <c r="B59" s="70" t="s">
        <v>142</v>
      </c>
      <c r="C59" s="71" t="s">
        <v>144</v>
      </c>
      <c r="D59" s="69">
        <v>2240299</v>
      </c>
      <c r="E59" s="72" t="s">
        <v>145</v>
      </c>
      <c r="F59" s="109">
        <v>60</v>
      </c>
      <c r="G59" s="69"/>
    </row>
    <row r="60" spans="1:7" s="98" customFormat="1" ht="34.5" customHeight="1">
      <c r="A60" s="108">
        <v>56</v>
      </c>
      <c r="B60" s="70" t="s">
        <v>142</v>
      </c>
      <c r="C60" s="71" t="s">
        <v>146</v>
      </c>
      <c r="D60" s="69">
        <v>2240299</v>
      </c>
      <c r="E60" s="72" t="s">
        <v>145</v>
      </c>
      <c r="F60" s="109">
        <v>14</v>
      </c>
      <c r="G60" s="69"/>
    </row>
  </sheetData>
  <sheetProtection/>
  <mergeCells count="2">
    <mergeCell ref="A1:G1"/>
    <mergeCell ref="A4:E4"/>
  </mergeCells>
  <printOptions horizontalCentered="1"/>
  <pageMargins left="0.2" right="0.2" top="0.39" bottom="0.39" header="0.2" footer="0.2"/>
  <pageSetup firstPageNumber="1" useFirstPageNumber="1" horizontalDpi="600" verticalDpi="600" orientation="portrait" paperSize="193" scale="88"/>
</worksheet>
</file>

<file path=xl/worksheets/sheet5.xml><?xml version="1.0" encoding="utf-8"?>
<worksheet xmlns="http://schemas.openxmlformats.org/spreadsheetml/2006/main" xmlns:r="http://schemas.openxmlformats.org/officeDocument/2006/relationships">
  <dimension ref="A1:IR60"/>
  <sheetViews>
    <sheetView showZeros="0" view="pageBreakPreview" zoomScaleSheetLayoutView="100" workbookViewId="0" topLeftCell="A1">
      <pane xSplit="1" ySplit="4" topLeftCell="B5" activePane="bottomRight" state="frozen"/>
      <selection pane="bottomRight" activeCell="I6" sqref="I6"/>
    </sheetView>
  </sheetViews>
  <sheetFormatPr defaultColWidth="9.00390625" defaultRowHeight="15"/>
  <cols>
    <col min="1" max="1" width="51.140625" style="29" customWidth="1"/>
    <col min="2" max="3" width="13.421875" style="29" customWidth="1"/>
    <col min="4" max="4" width="11.28125" style="29" customWidth="1"/>
    <col min="5" max="5" width="9.8515625" style="29" customWidth="1"/>
    <col min="6" max="6" width="10.421875" style="29" customWidth="1"/>
    <col min="7" max="240" width="9.00390625" style="29" customWidth="1"/>
    <col min="241" max="16384" width="9.00390625" style="86" customWidth="1"/>
  </cols>
  <sheetData>
    <row r="1" spans="1:6" s="29" customFormat="1" ht="36" customHeight="1">
      <c r="A1" s="31" t="s">
        <v>147</v>
      </c>
      <c r="B1" s="31"/>
      <c r="C1" s="31"/>
      <c r="D1" s="31"/>
      <c r="E1" s="31"/>
      <c r="F1" s="31"/>
    </row>
    <row r="2" spans="1:6" s="33" customFormat="1" ht="16.5" customHeight="1">
      <c r="A2" s="87" t="s">
        <v>148</v>
      </c>
      <c r="F2" s="34" t="s">
        <v>17</v>
      </c>
    </row>
    <row r="3" spans="1:6" s="80" customFormat="1" ht="19.5" customHeight="1">
      <c r="A3" s="88" t="s">
        <v>149</v>
      </c>
      <c r="B3" s="12" t="s">
        <v>19</v>
      </c>
      <c r="C3" s="36" t="s">
        <v>20</v>
      </c>
      <c r="D3" s="37" t="s">
        <v>21</v>
      </c>
      <c r="E3" s="38" t="s">
        <v>22</v>
      </c>
      <c r="F3" s="38"/>
    </row>
    <row r="4" spans="1:6" s="80" customFormat="1" ht="31.5" customHeight="1">
      <c r="A4" s="35"/>
      <c r="B4" s="12"/>
      <c r="C4" s="39"/>
      <c r="D4" s="37"/>
      <c r="E4" s="37" t="s">
        <v>23</v>
      </c>
      <c r="F4" s="37" t="s">
        <v>150</v>
      </c>
    </row>
    <row r="5" spans="1:6" s="81" customFormat="1" ht="19.5" customHeight="1">
      <c r="A5" s="89" t="s">
        <v>151</v>
      </c>
      <c r="B5" s="41">
        <f>SUM(B6:B7,B12,B13,B14,B15,B16:B16)</f>
        <v>264770</v>
      </c>
      <c r="C5" s="41">
        <f>SUM(C6:C7,C12,C13,C14,C15,C16:C16)</f>
        <v>93492</v>
      </c>
      <c r="D5" s="41">
        <f>SUM(D6:D7,D12,D13,D14,D15,D16:D16)</f>
        <v>218263</v>
      </c>
      <c r="E5" s="41">
        <f aca="true" t="shared" si="0" ref="E5:E19">D5-B5</f>
        <v>-46507</v>
      </c>
      <c r="F5" s="42">
        <f aca="true" t="shared" si="1" ref="F5:F19">IF(B5=0,0,E5/B5*100)</f>
        <v>-17.565056464100916</v>
      </c>
    </row>
    <row r="6" spans="1:6" s="81" customFormat="1" ht="19.5" customHeight="1">
      <c r="A6" s="90" t="s">
        <v>152</v>
      </c>
      <c r="B6" s="15">
        <f>'[1]2021年基金平衡'!$D$7</f>
        <v>0</v>
      </c>
      <c r="C6" s="15"/>
      <c r="D6" s="15"/>
      <c r="E6" s="15">
        <f t="shared" si="0"/>
        <v>0</v>
      </c>
      <c r="F6" s="44">
        <f t="shared" si="1"/>
        <v>0</v>
      </c>
    </row>
    <row r="7" spans="1:6" s="81" customFormat="1" ht="19.5" customHeight="1">
      <c r="A7" s="90" t="s">
        <v>153</v>
      </c>
      <c r="B7" s="15">
        <v>259770</v>
      </c>
      <c r="C7" s="15">
        <v>91770</v>
      </c>
      <c r="D7" s="15">
        <f>SUM(D8:D11)</f>
        <v>213934</v>
      </c>
      <c r="E7" s="15">
        <f t="shared" si="0"/>
        <v>-45836</v>
      </c>
      <c r="F7" s="44">
        <f t="shared" si="1"/>
        <v>-17.644839665858257</v>
      </c>
    </row>
    <row r="8" spans="1:6" s="81" customFormat="1" ht="19.5" customHeight="1">
      <c r="A8" s="90" t="s">
        <v>154</v>
      </c>
      <c r="B8" s="15">
        <v>259770</v>
      </c>
      <c r="C8" s="15">
        <v>91770</v>
      </c>
      <c r="D8" s="15">
        <f>181138+33919+1006-2129</f>
        <v>213934</v>
      </c>
      <c r="E8" s="15">
        <f t="shared" si="0"/>
        <v>-45836</v>
      </c>
      <c r="F8" s="44">
        <f t="shared" si="1"/>
        <v>-17.644839665858257</v>
      </c>
    </row>
    <row r="9" spans="1:6" s="81" customFormat="1" ht="19.5" customHeight="1">
      <c r="A9" s="90" t="s">
        <v>155</v>
      </c>
      <c r="B9" s="15"/>
      <c r="C9" s="15"/>
      <c r="D9" s="15"/>
      <c r="E9" s="15">
        <f t="shared" si="0"/>
        <v>0</v>
      </c>
      <c r="F9" s="44">
        <f t="shared" si="1"/>
        <v>0</v>
      </c>
    </row>
    <row r="10" spans="1:6" s="81" customFormat="1" ht="19.5" customHeight="1">
      <c r="A10" s="90" t="s">
        <v>156</v>
      </c>
      <c r="B10" s="15"/>
      <c r="C10" s="15"/>
      <c r="D10" s="15"/>
      <c r="E10" s="15">
        <f t="shared" si="0"/>
        <v>0</v>
      </c>
      <c r="F10" s="44">
        <f t="shared" si="1"/>
        <v>0</v>
      </c>
    </row>
    <row r="11" spans="1:6" s="81" customFormat="1" ht="19.5" customHeight="1">
      <c r="A11" s="90" t="s">
        <v>157</v>
      </c>
      <c r="B11" s="15"/>
      <c r="C11" s="15">
        <v>0</v>
      </c>
      <c r="D11" s="15"/>
      <c r="E11" s="15">
        <f t="shared" si="0"/>
        <v>0</v>
      </c>
      <c r="F11" s="44">
        <f t="shared" si="1"/>
        <v>0</v>
      </c>
    </row>
    <row r="12" spans="1:6" s="81" customFormat="1" ht="19.5" customHeight="1">
      <c r="A12" s="90" t="s">
        <v>158</v>
      </c>
      <c r="B12" s="15">
        <v>2800</v>
      </c>
      <c r="C12" s="15">
        <v>921</v>
      </c>
      <c r="D12" s="15">
        <v>2129</v>
      </c>
      <c r="E12" s="15">
        <f t="shared" si="0"/>
        <v>-671</v>
      </c>
      <c r="F12" s="44">
        <f t="shared" si="1"/>
        <v>-23.96428571428571</v>
      </c>
    </row>
    <row r="13" spans="1:6" s="81" customFormat="1" ht="19.5" customHeight="1">
      <c r="A13" s="90" t="s">
        <v>159</v>
      </c>
      <c r="B13" s="15"/>
      <c r="C13" s="15"/>
      <c r="D13" s="15"/>
      <c r="E13" s="15">
        <f t="shared" si="0"/>
        <v>0</v>
      </c>
      <c r="F13" s="44">
        <f t="shared" si="1"/>
        <v>0</v>
      </c>
    </row>
    <row r="14" spans="1:6" s="81" customFormat="1" ht="19.5" customHeight="1">
      <c r="A14" s="90" t="s">
        <v>160</v>
      </c>
      <c r="B14" s="15"/>
      <c r="C14" s="15"/>
      <c r="D14" s="15"/>
      <c r="E14" s="15">
        <f t="shared" si="0"/>
        <v>0</v>
      </c>
      <c r="F14" s="44">
        <f t="shared" si="1"/>
        <v>0</v>
      </c>
    </row>
    <row r="15" spans="1:6" s="81" customFormat="1" ht="19.5" customHeight="1">
      <c r="A15" s="90" t="s">
        <v>161</v>
      </c>
      <c r="B15" s="15">
        <v>2200</v>
      </c>
      <c r="C15" s="15">
        <v>801</v>
      </c>
      <c r="D15" s="15">
        <v>2200</v>
      </c>
      <c r="E15" s="15">
        <f t="shared" si="0"/>
        <v>0</v>
      </c>
      <c r="F15" s="44">
        <f t="shared" si="1"/>
        <v>0</v>
      </c>
    </row>
    <row r="16" spans="1:6" s="81" customFormat="1" ht="19.5" customHeight="1">
      <c r="A16" s="90" t="s">
        <v>162</v>
      </c>
      <c r="B16" s="15"/>
      <c r="C16" s="15"/>
      <c r="D16" s="15"/>
      <c r="E16" s="15">
        <f t="shared" si="0"/>
        <v>0</v>
      </c>
      <c r="F16" s="44">
        <f t="shared" si="1"/>
        <v>0</v>
      </c>
    </row>
    <row r="17" spans="1:6" s="82" customFormat="1" ht="19.5" customHeight="1">
      <c r="A17" s="91" t="s">
        <v>28</v>
      </c>
      <c r="B17" s="41">
        <f>SUM(B18:B21)</f>
        <v>105446</v>
      </c>
      <c r="C17" s="41">
        <f>SUM(C18:C21)</f>
        <v>72030</v>
      </c>
      <c r="D17" s="41">
        <f>SUM(D18:D21)</f>
        <v>82446</v>
      </c>
      <c r="E17" s="41">
        <f t="shared" si="0"/>
        <v>-23000</v>
      </c>
      <c r="F17" s="42">
        <f t="shared" si="1"/>
        <v>-21.81211236082924</v>
      </c>
    </row>
    <row r="18" spans="1:6" s="81" customFormat="1" ht="19.5" customHeight="1">
      <c r="A18" s="92" t="s">
        <v>30</v>
      </c>
      <c r="B18" s="15">
        <v>13000</v>
      </c>
      <c r="C18" s="15">
        <v>7584</v>
      </c>
      <c r="D18" s="15">
        <v>13000</v>
      </c>
      <c r="E18" s="15">
        <f t="shared" si="0"/>
        <v>0</v>
      </c>
      <c r="F18" s="44">
        <f t="shared" si="1"/>
        <v>0</v>
      </c>
    </row>
    <row r="19" spans="1:6" s="81" customFormat="1" ht="19.5" customHeight="1">
      <c r="A19" s="92" t="s">
        <v>34</v>
      </c>
      <c r="B19" s="15">
        <v>92000</v>
      </c>
      <c r="C19" s="15">
        <v>64000</v>
      </c>
      <c r="D19" s="15">
        <v>69000</v>
      </c>
      <c r="E19" s="15">
        <f t="shared" si="0"/>
        <v>-23000</v>
      </c>
      <c r="F19" s="44">
        <f t="shared" si="1"/>
        <v>-25</v>
      </c>
    </row>
    <row r="20" spans="1:6" s="81" customFormat="1" ht="19.5" customHeight="1">
      <c r="A20" s="90" t="s">
        <v>163</v>
      </c>
      <c r="B20" s="15"/>
      <c r="C20" s="15"/>
      <c r="D20" s="15"/>
      <c r="E20" s="15"/>
      <c r="F20" s="44"/>
    </row>
    <row r="21" spans="1:6" s="81" customFormat="1" ht="19.5" customHeight="1">
      <c r="A21" s="90" t="s">
        <v>164</v>
      </c>
      <c r="B21" s="15">
        <v>446</v>
      </c>
      <c r="C21" s="15">
        <v>446</v>
      </c>
      <c r="D21" s="15">
        <v>446</v>
      </c>
      <c r="E21" s="15">
        <f aca="true" t="shared" si="2" ref="E21:E35">D21-B21</f>
        <v>0</v>
      </c>
      <c r="F21" s="44">
        <f aca="true" t="shared" si="3" ref="F21:F35">IF(B21=0,0,E21/B21*100)</f>
        <v>0</v>
      </c>
    </row>
    <row r="22" spans="1:6" s="83" customFormat="1" ht="19.5" customHeight="1">
      <c r="A22" s="12" t="s">
        <v>40</v>
      </c>
      <c r="B22" s="41">
        <f>B5+B17</f>
        <v>370216</v>
      </c>
      <c r="C22" s="41">
        <f>C5+C17</f>
        <v>165522</v>
      </c>
      <c r="D22" s="41">
        <f>D5+D17</f>
        <v>300709</v>
      </c>
      <c r="E22" s="41">
        <f t="shared" si="2"/>
        <v>-69507</v>
      </c>
      <c r="F22" s="42">
        <f t="shared" si="3"/>
        <v>-18.774715301337597</v>
      </c>
    </row>
    <row r="23" spans="1:6" s="82" customFormat="1" ht="19.5" customHeight="1">
      <c r="A23" s="89" t="s">
        <v>165</v>
      </c>
      <c r="B23" s="41">
        <f>B24+B25+B26+B48+B49+B50+B51</f>
        <v>254116</v>
      </c>
      <c r="C23" s="41">
        <f>C24+C25+C26+C48+C49+C50+C51</f>
        <v>73042</v>
      </c>
      <c r="D23" s="41">
        <f>D24+D25+D26+D48+D49+D50+D51</f>
        <v>199671</v>
      </c>
      <c r="E23" s="41">
        <f t="shared" si="2"/>
        <v>-54445</v>
      </c>
      <c r="F23" s="42">
        <f t="shared" si="3"/>
        <v>-21.42525460813172</v>
      </c>
    </row>
    <row r="24" spans="1:6" s="82" customFormat="1" ht="19.5" customHeight="1">
      <c r="A24" s="89" t="s">
        <v>166</v>
      </c>
      <c r="B24" s="41"/>
      <c r="C24" s="41"/>
      <c r="D24" s="41"/>
      <c r="E24" s="41">
        <f t="shared" si="2"/>
        <v>0</v>
      </c>
      <c r="F24" s="42">
        <f t="shared" si="3"/>
        <v>0</v>
      </c>
    </row>
    <row r="25" spans="1:6" s="82" customFormat="1" ht="19.5" customHeight="1">
      <c r="A25" s="89" t="s">
        <v>167</v>
      </c>
      <c r="B25" s="41"/>
      <c r="C25" s="41"/>
      <c r="D25" s="41"/>
      <c r="E25" s="41">
        <f t="shared" si="2"/>
        <v>0</v>
      </c>
      <c r="F25" s="42">
        <f t="shared" si="3"/>
        <v>0</v>
      </c>
    </row>
    <row r="26" spans="1:6" s="82" customFormat="1" ht="19.5" customHeight="1">
      <c r="A26" s="89" t="s">
        <v>168</v>
      </c>
      <c r="B26" s="41">
        <f>B27+B37+B38+B42+B34+B46</f>
        <v>207938</v>
      </c>
      <c r="C26" s="41">
        <f>C27+C37+C38+C42+C34</f>
        <v>56738</v>
      </c>
      <c r="D26" s="41">
        <f>D27+D37+D38+D42+D34</f>
        <v>174038</v>
      </c>
      <c r="E26" s="41">
        <f t="shared" si="2"/>
        <v>-33900</v>
      </c>
      <c r="F26" s="42">
        <f t="shared" si="3"/>
        <v>-16.302936452211718</v>
      </c>
    </row>
    <row r="27" spans="1:6" s="81" customFormat="1" ht="21" customHeight="1">
      <c r="A27" s="90" t="s">
        <v>169</v>
      </c>
      <c r="B27" s="15">
        <f>SUM(B28:B33)</f>
        <v>180796</v>
      </c>
      <c r="C27" s="15">
        <f>SUM(C28:C33)</f>
        <v>54734</v>
      </c>
      <c r="D27" s="15">
        <f>SUM(D28:D33)</f>
        <v>169567</v>
      </c>
      <c r="E27" s="15">
        <f t="shared" si="2"/>
        <v>-11229</v>
      </c>
      <c r="F27" s="44">
        <f t="shared" si="3"/>
        <v>-6.210867497068519</v>
      </c>
    </row>
    <row r="28" spans="1:6" s="81" customFormat="1" ht="19.5" customHeight="1">
      <c r="A28" s="90" t="s">
        <v>170</v>
      </c>
      <c r="B28" s="15">
        <v>32245</v>
      </c>
      <c r="C28" s="15">
        <v>15224</v>
      </c>
      <c r="D28" s="15">
        <f>32245+4276</f>
        <v>36521</v>
      </c>
      <c r="E28" s="15">
        <f t="shared" si="2"/>
        <v>4276</v>
      </c>
      <c r="F28" s="44">
        <f t="shared" si="3"/>
        <v>13.26097069313072</v>
      </c>
    </row>
    <row r="29" spans="1:6" s="81" customFormat="1" ht="19.5" customHeight="1">
      <c r="A29" s="90" t="s">
        <v>171</v>
      </c>
      <c r="B29" s="15">
        <v>74104</v>
      </c>
      <c r="C29" s="15">
        <v>13313</v>
      </c>
      <c r="D29" s="15">
        <f>74104-13146</f>
        <v>60958</v>
      </c>
      <c r="E29" s="15">
        <f t="shared" si="2"/>
        <v>-13146</v>
      </c>
      <c r="F29" s="44">
        <f t="shared" si="3"/>
        <v>-17.739933067040916</v>
      </c>
    </row>
    <row r="30" spans="1:6" s="81" customFormat="1" ht="19.5" customHeight="1">
      <c r="A30" s="90" t="s">
        <v>172</v>
      </c>
      <c r="B30" s="15">
        <v>304</v>
      </c>
      <c r="C30" s="15">
        <v>19</v>
      </c>
      <c r="D30" s="15">
        <v>304</v>
      </c>
      <c r="E30" s="15">
        <f t="shared" si="2"/>
        <v>0</v>
      </c>
      <c r="F30" s="44">
        <f t="shared" si="3"/>
        <v>0</v>
      </c>
    </row>
    <row r="31" spans="1:6" s="81" customFormat="1" ht="19.5" customHeight="1">
      <c r="A31" s="90" t="s">
        <v>173</v>
      </c>
      <c r="B31" s="15">
        <v>6905</v>
      </c>
      <c r="C31" s="15">
        <v>2677</v>
      </c>
      <c r="D31" s="15">
        <f>6905-1497</f>
        <v>5408</v>
      </c>
      <c r="E31" s="15">
        <f t="shared" si="2"/>
        <v>-1497</v>
      </c>
      <c r="F31" s="44">
        <f t="shared" si="3"/>
        <v>-21.679942070963072</v>
      </c>
    </row>
    <row r="32" spans="1:6" s="81" customFormat="1" ht="19.5" customHeight="1">
      <c r="A32" s="90" t="s">
        <v>174</v>
      </c>
      <c r="B32" s="15">
        <v>12335</v>
      </c>
      <c r="C32" s="15">
        <v>4782</v>
      </c>
      <c r="D32" s="15">
        <f>12335-268</f>
        <v>12067</v>
      </c>
      <c r="E32" s="15">
        <f t="shared" si="2"/>
        <v>-268</v>
      </c>
      <c r="F32" s="44">
        <f t="shared" si="3"/>
        <v>-2.1726793676530196</v>
      </c>
    </row>
    <row r="33" spans="1:6" s="81" customFormat="1" ht="19.5" customHeight="1">
      <c r="A33" s="90" t="s">
        <v>175</v>
      </c>
      <c r="B33" s="15">
        <v>54903</v>
      </c>
      <c r="C33" s="15">
        <v>18719</v>
      </c>
      <c r="D33" s="15">
        <f>54903-594</f>
        <v>54309</v>
      </c>
      <c r="E33" s="15">
        <f t="shared" si="2"/>
        <v>-594</v>
      </c>
      <c r="F33" s="44">
        <f t="shared" si="3"/>
        <v>-1.0819080924539644</v>
      </c>
    </row>
    <row r="34" spans="1:6" s="81" customFormat="1" ht="19.5" customHeight="1">
      <c r="A34" s="90" t="s">
        <v>176</v>
      </c>
      <c r="B34" s="15">
        <f>B35+B36</f>
        <v>2800</v>
      </c>
      <c r="C34" s="15">
        <f>C35+C36</f>
        <v>0</v>
      </c>
      <c r="D34" s="15">
        <f>D35+D36</f>
        <v>2129</v>
      </c>
      <c r="E34" s="15">
        <f t="shared" si="2"/>
        <v>-671</v>
      </c>
      <c r="F34" s="44">
        <f t="shared" si="3"/>
        <v>-23.96428571428571</v>
      </c>
    </row>
    <row r="35" spans="1:6" s="81" customFormat="1" ht="19.5" customHeight="1">
      <c r="A35" s="90" t="s">
        <v>170</v>
      </c>
      <c r="B35" s="15"/>
      <c r="C35" s="15"/>
      <c r="D35" s="15"/>
      <c r="E35" s="15">
        <f aca="true" t="shared" si="4" ref="E35:E48">D35-B35</f>
        <v>0</v>
      </c>
      <c r="F35" s="44">
        <f aca="true" t="shared" si="5" ref="F35:F48">IF(B35=0,0,E35/B35*100)</f>
        <v>0</v>
      </c>
    </row>
    <row r="36" spans="1:6" s="81" customFormat="1" ht="19.5" customHeight="1">
      <c r="A36" s="90" t="s">
        <v>171</v>
      </c>
      <c r="B36" s="15">
        <v>2800</v>
      </c>
      <c r="C36" s="15"/>
      <c r="D36" s="15">
        <v>2129</v>
      </c>
      <c r="E36" s="15">
        <f t="shared" si="4"/>
        <v>-671</v>
      </c>
      <c r="F36" s="44">
        <f t="shared" si="5"/>
        <v>-23.96428571428571</v>
      </c>
    </row>
    <row r="37" spans="1:6" s="81" customFormat="1" ht="19.5" customHeight="1">
      <c r="A37" s="90" t="s">
        <v>177</v>
      </c>
      <c r="B37" s="15"/>
      <c r="C37" s="15"/>
      <c r="D37" s="15"/>
      <c r="E37" s="15">
        <f t="shared" si="4"/>
        <v>0</v>
      </c>
      <c r="F37" s="44">
        <f t="shared" si="5"/>
        <v>0</v>
      </c>
    </row>
    <row r="38" spans="1:6" s="84" customFormat="1" ht="19.5" customHeight="1">
      <c r="A38" s="90" t="s">
        <v>178</v>
      </c>
      <c r="B38" s="15">
        <f>SUM(B39:B41)</f>
        <v>142</v>
      </c>
      <c r="C38" s="15">
        <f>SUM(C39:C41)</f>
        <v>140</v>
      </c>
      <c r="D38" s="15">
        <f>SUM(D39:D41)</f>
        <v>142</v>
      </c>
      <c r="E38" s="15">
        <f t="shared" si="4"/>
        <v>0</v>
      </c>
      <c r="F38" s="44">
        <f t="shared" si="5"/>
        <v>0</v>
      </c>
    </row>
    <row r="39" spans="1:6" s="84" customFormat="1" ht="19.5" customHeight="1">
      <c r="A39" s="90" t="s">
        <v>179</v>
      </c>
      <c r="B39" s="15"/>
      <c r="C39" s="15"/>
      <c r="D39" s="15"/>
      <c r="E39" s="15">
        <f t="shared" si="4"/>
        <v>0</v>
      </c>
      <c r="F39" s="44">
        <f t="shared" si="5"/>
        <v>0</v>
      </c>
    </row>
    <row r="40" spans="1:6" s="29" customFormat="1" ht="21" customHeight="1">
      <c r="A40" s="90" t="s">
        <v>180</v>
      </c>
      <c r="B40" s="15">
        <v>142</v>
      </c>
      <c r="C40" s="15">
        <v>140</v>
      </c>
      <c r="D40" s="15">
        <v>142</v>
      </c>
      <c r="E40" s="15">
        <f t="shared" si="4"/>
        <v>0</v>
      </c>
      <c r="F40" s="44">
        <f t="shared" si="5"/>
        <v>0</v>
      </c>
    </row>
    <row r="41" spans="1:6" s="29" customFormat="1" ht="21" customHeight="1">
      <c r="A41" s="90" t="s">
        <v>181</v>
      </c>
      <c r="B41" s="15"/>
      <c r="C41" s="15"/>
      <c r="D41" s="15"/>
      <c r="E41" s="15">
        <f t="shared" si="4"/>
        <v>0</v>
      </c>
      <c r="F41" s="44">
        <f t="shared" si="5"/>
        <v>0</v>
      </c>
    </row>
    <row r="42" spans="1:6" s="29" customFormat="1" ht="19.5" customHeight="1">
      <c r="A42" s="90" t="s">
        <v>182</v>
      </c>
      <c r="B42" s="15">
        <f>SUM(B43:B45)</f>
        <v>2200</v>
      </c>
      <c r="C42" s="15">
        <f>SUM(C43:C45)</f>
        <v>1864</v>
      </c>
      <c r="D42" s="15">
        <f>SUM(D43:D45)</f>
        <v>2200</v>
      </c>
      <c r="E42" s="15">
        <f t="shared" si="4"/>
        <v>0</v>
      </c>
      <c r="F42" s="44">
        <f t="shared" si="5"/>
        <v>0</v>
      </c>
    </row>
    <row r="43" spans="1:6" s="29" customFormat="1" ht="19.5" customHeight="1">
      <c r="A43" s="90" t="s">
        <v>183</v>
      </c>
      <c r="B43" s="15">
        <v>2200</v>
      </c>
      <c r="C43" s="15">
        <v>1864</v>
      </c>
      <c r="D43" s="15">
        <v>2200</v>
      </c>
      <c r="E43" s="15">
        <f t="shared" si="4"/>
        <v>0</v>
      </c>
      <c r="F43" s="44">
        <f t="shared" si="5"/>
        <v>0</v>
      </c>
    </row>
    <row r="44" spans="1:6" s="29" customFormat="1" ht="19.5" customHeight="1">
      <c r="A44" s="90" t="s">
        <v>184</v>
      </c>
      <c r="B44" s="15"/>
      <c r="C44" s="15"/>
      <c r="D44" s="15"/>
      <c r="E44" s="15">
        <f t="shared" si="4"/>
        <v>0</v>
      </c>
      <c r="F44" s="44">
        <f t="shared" si="5"/>
        <v>0</v>
      </c>
    </row>
    <row r="45" spans="1:6" s="29" customFormat="1" ht="19.5" customHeight="1">
      <c r="A45" s="90" t="s">
        <v>185</v>
      </c>
      <c r="B45" s="15"/>
      <c r="C45" s="15"/>
      <c r="D45" s="15"/>
      <c r="E45" s="15">
        <f t="shared" si="4"/>
        <v>0</v>
      </c>
      <c r="F45" s="44">
        <f t="shared" si="5"/>
        <v>0</v>
      </c>
    </row>
    <row r="46" spans="1:6" s="29" customFormat="1" ht="19.5" customHeight="1">
      <c r="A46" s="90" t="s">
        <v>186</v>
      </c>
      <c r="B46" s="15">
        <f>B47</f>
        <v>22000</v>
      </c>
      <c r="C46" s="15"/>
      <c r="D46" s="15"/>
      <c r="E46" s="15">
        <f t="shared" si="4"/>
        <v>-22000</v>
      </c>
      <c r="F46" s="44">
        <f t="shared" si="5"/>
        <v>-100</v>
      </c>
    </row>
    <row r="47" spans="1:6" s="29" customFormat="1" ht="19.5" customHeight="1">
      <c r="A47" s="90" t="s">
        <v>170</v>
      </c>
      <c r="B47" s="15">
        <v>22000</v>
      </c>
      <c r="C47" s="15"/>
      <c r="D47" s="15"/>
      <c r="E47" s="15">
        <f t="shared" si="4"/>
        <v>-22000</v>
      </c>
      <c r="F47" s="44">
        <f t="shared" si="5"/>
        <v>-100</v>
      </c>
    </row>
    <row r="48" spans="1:6" s="29" customFormat="1" ht="19.5" customHeight="1">
      <c r="A48" s="89" t="s">
        <v>187</v>
      </c>
      <c r="B48" s="41"/>
      <c r="C48" s="41"/>
      <c r="D48" s="15"/>
      <c r="E48" s="15">
        <f t="shared" si="4"/>
        <v>0</v>
      </c>
      <c r="F48" s="44">
        <f t="shared" si="5"/>
        <v>0</v>
      </c>
    </row>
    <row r="49" spans="1:6" s="29" customFormat="1" ht="19.5" customHeight="1">
      <c r="A49" s="89" t="s">
        <v>188</v>
      </c>
      <c r="B49" s="41">
        <v>35000</v>
      </c>
      <c r="C49" s="41">
        <v>8100</v>
      </c>
      <c r="D49" s="41">
        <v>15000</v>
      </c>
      <c r="E49" s="41">
        <f aca="true" t="shared" si="6" ref="E48:E60">D49-B49</f>
        <v>-20000</v>
      </c>
      <c r="F49" s="42">
        <f aca="true" t="shared" si="7" ref="F48:F50">IF(B49=0,0,E49/B49*100)</f>
        <v>-57.14285714285714</v>
      </c>
    </row>
    <row r="50" spans="1:6" s="85" customFormat="1" ht="19.5" customHeight="1">
      <c r="A50" s="89" t="s">
        <v>189</v>
      </c>
      <c r="B50" s="41">
        <v>11068</v>
      </c>
      <c r="C50" s="41">
        <v>8150</v>
      </c>
      <c r="D50" s="41">
        <f>11068-494</f>
        <v>10574</v>
      </c>
      <c r="E50" s="41">
        <f t="shared" si="6"/>
        <v>-494</v>
      </c>
      <c r="F50" s="42">
        <f t="shared" si="7"/>
        <v>-4.46331767256957</v>
      </c>
    </row>
    <row r="51" spans="1:252" s="29" customFormat="1" ht="19.5" customHeight="1">
      <c r="A51" s="89" t="s">
        <v>190</v>
      </c>
      <c r="B51" s="41">
        <v>110</v>
      </c>
      <c r="C51" s="41">
        <v>54</v>
      </c>
      <c r="D51" s="41">
        <f>110-51</f>
        <v>59</v>
      </c>
      <c r="E51" s="41">
        <f t="shared" si="6"/>
        <v>-51</v>
      </c>
      <c r="F51" s="42">
        <f>IF(B51=0,0,(D51-B51)/B51*100)</f>
        <v>-46.36363636363636</v>
      </c>
      <c r="IP51" s="30"/>
      <c r="IQ51" s="30"/>
      <c r="IR51" s="30"/>
    </row>
    <row r="52" spans="1:252" s="29" customFormat="1" ht="19.5" customHeight="1">
      <c r="A52" s="89" t="s">
        <v>191</v>
      </c>
      <c r="B52" s="41">
        <v>65770</v>
      </c>
      <c r="C52" s="41">
        <v>60820</v>
      </c>
      <c r="D52" s="41">
        <v>65770</v>
      </c>
      <c r="E52" s="41">
        <f t="shared" si="6"/>
        <v>0</v>
      </c>
      <c r="F52" s="42">
        <f>IF(B52=0,0,(D52-B52)/B52*100)</f>
        <v>0</v>
      </c>
      <c r="IP52" s="30"/>
      <c r="IQ52" s="30"/>
      <c r="IR52" s="30"/>
    </row>
    <row r="53" spans="1:6" s="85" customFormat="1" ht="19.5" customHeight="1">
      <c r="A53" s="93" t="s">
        <v>192</v>
      </c>
      <c r="B53" s="41">
        <f>SUM(B54:B55,B59)</f>
        <v>50330</v>
      </c>
      <c r="C53" s="41">
        <f>SUM(C54:C55,C59)</f>
        <v>13702</v>
      </c>
      <c r="D53" s="41">
        <f>SUM(D54:D55,D59)</f>
        <v>35268</v>
      </c>
      <c r="E53" s="41">
        <f t="shared" si="6"/>
        <v>-15062</v>
      </c>
      <c r="F53" s="42">
        <f aca="true" t="shared" si="8" ref="F53:F60">IF(B53=0,0,E53/B53*100)</f>
        <v>-29.926485197695214</v>
      </c>
    </row>
    <row r="54" spans="1:6" s="85" customFormat="1" ht="19.5" customHeight="1">
      <c r="A54" s="93" t="s">
        <v>193</v>
      </c>
      <c r="B54" s="41">
        <v>50015</v>
      </c>
      <c r="C54" s="41">
        <v>13702</v>
      </c>
      <c r="D54" s="41">
        <f>33919+1006+200</f>
        <v>35125</v>
      </c>
      <c r="E54" s="41">
        <f t="shared" si="6"/>
        <v>-14890</v>
      </c>
      <c r="F54" s="42">
        <f t="shared" si="8"/>
        <v>-29.77106867939618</v>
      </c>
    </row>
    <row r="55" spans="1:6" s="85" customFormat="1" ht="19.5" customHeight="1">
      <c r="A55" s="93" t="s">
        <v>194</v>
      </c>
      <c r="B55" s="41">
        <f>SUM(B56:B58)</f>
        <v>0</v>
      </c>
      <c r="C55" s="41">
        <f>SUM(C56:C58)</f>
        <v>0</v>
      </c>
      <c r="D55" s="41">
        <f>SUM(D56:D58)</f>
        <v>0</v>
      </c>
      <c r="E55" s="41">
        <f t="shared" si="6"/>
        <v>0</v>
      </c>
      <c r="F55" s="42">
        <f t="shared" si="8"/>
        <v>0</v>
      </c>
    </row>
    <row r="56" spans="1:6" s="85" customFormat="1" ht="19.5" customHeight="1">
      <c r="A56" s="94" t="s">
        <v>195</v>
      </c>
      <c r="B56" s="15"/>
      <c r="C56" s="15"/>
      <c r="D56" s="41"/>
      <c r="E56" s="41">
        <f t="shared" si="6"/>
        <v>0</v>
      </c>
      <c r="F56" s="42">
        <f t="shared" si="8"/>
        <v>0</v>
      </c>
    </row>
    <row r="57" spans="1:6" s="85" customFormat="1" ht="19.5" customHeight="1">
      <c r="A57" s="94" t="s">
        <v>196</v>
      </c>
      <c r="B57" s="15"/>
      <c r="C57" s="15"/>
      <c r="D57" s="41"/>
      <c r="E57" s="41">
        <f t="shared" si="6"/>
        <v>0</v>
      </c>
      <c r="F57" s="42">
        <f t="shared" si="8"/>
        <v>0</v>
      </c>
    </row>
    <row r="58" spans="1:6" s="85" customFormat="1" ht="19.5" customHeight="1">
      <c r="A58" s="94" t="s">
        <v>197</v>
      </c>
      <c r="B58" s="15"/>
      <c r="C58" s="15"/>
      <c r="D58" s="41"/>
      <c r="E58" s="41">
        <f t="shared" si="6"/>
        <v>0</v>
      </c>
      <c r="F58" s="42">
        <f t="shared" si="8"/>
        <v>0</v>
      </c>
    </row>
    <row r="59" spans="1:6" s="29" customFormat="1" ht="19.5" customHeight="1">
      <c r="A59" s="95" t="s">
        <v>198</v>
      </c>
      <c r="B59" s="41">
        <f>B22-B23-B52-B54-B55</f>
        <v>315</v>
      </c>
      <c r="C59" s="41"/>
      <c r="D59" s="41">
        <f>D22-D23-D52-D54-D55</f>
        <v>143</v>
      </c>
      <c r="E59" s="41">
        <f t="shared" si="6"/>
        <v>-172</v>
      </c>
      <c r="F59" s="42">
        <f t="shared" si="8"/>
        <v>-54.6031746031746</v>
      </c>
    </row>
    <row r="60" spans="1:6" s="29" customFormat="1" ht="19.5" customHeight="1">
      <c r="A60" s="96" t="s">
        <v>59</v>
      </c>
      <c r="B60" s="41">
        <f>B23+B53+B52</f>
        <v>370216</v>
      </c>
      <c r="C60" s="41">
        <f>C23+C53+C52</f>
        <v>147564</v>
      </c>
      <c r="D60" s="41">
        <f>D23+D53+D52</f>
        <v>300709</v>
      </c>
      <c r="E60" s="41">
        <f t="shared" si="6"/>
        <v>-69507</v>
      </c>
      <c r="F60" s="42">
        <f t="shared" si="8"/>
        <v>-18.774715301337597</v>
      </c>
    </row>
  </sheetData>
  <sheetProtection/>
  <mergeCells count="6">
    <mergeCell ref="A1:F1"/>
    <mergeCell ref="E3:F3"/>
    <mergeCell ref="A3:A4"/>
    <mergeCell ref="B3:B4"/>
    <mergeCell ref="C3:C4"/>
    <mergeCell ref="D3:D4"/>
  </mergeCells>
  <printOptions horizontalCentered="1"/>
  <pageMargins left="0.2" right="0.2" top="0.39" bottom="0.39" header="0.2" footer="0.2"/>
  <pageSetup firstPageNumber="1" useFirstPageNumber="1" horizontalDpi="600" verticalDpi="600" orientation="portrait" paperSize="193" scale="88"/>
</worksheet>
</file>

<file path=xl/worksheets/sheet6.xml><?xml version="1.0" encoding="utf-8"?>
<worksheet xmlns="http://schemas.openxmlformats.org/spreadsheetml/2006/main" xmlns:r="http://schemas.openxmlformats.org/officeDocument/2006/relationships">
  <dimension ref="A1:IT185"/>
  <sheetViews>
    <sheetView showZeros="0" tabSelected="1" view="pageBreakPreview" zoomScaleSheetLayoutView="100" workbookViewId="0" topLeftCell="A141">
      <selection activeCell="E141" sqref="E141"/>
    </sheetView>
  </sheetViews>
  <sheetFormatPr defaultColWidth="9.00390625" defaultRowHeight="15"/>
  <cols>
    <col min="1" max="1" width="4.8515625" style="56" customWidth="1"/>
    <col min="2" max="2" width="21.00390625" style="57" customWidth="1"/>
    <col min="3" max="3" width="20.00390625" style="53" customWidth="1"/>
    <col min="4" max="4" width="8.421875" style="58" customWidth="1"/>
    <col min="5" max="5" width="19.140625" style="58" customWidth="1"/>
    <col min="6" max="6" width="14.8515625" style="59" customWidth="1"/>
    <col min="7" max="7" width="10.421875" style="53" customWidth="1"/>
    <col min="8" max="16384" width="9.00390625" style="53" customWidth="1"/>
  </cols>
  <sheetData>
    <row r="1" spans="1:7" s="53" customFormat="1" ht="27" customHeight="1">
      <c r="A1" s="60" t="s">
        <v>199</v>
      </c>
      <c r="B1" s="60"/>
      <c r="C1" s="60"/>
      <c r="D1" s="60"/>
      <c r="E1" s="60"/>
      <c r="F1" s="61"/>
      <c r="G1" s="60"/>
    </row>
    <row r="2" spans="1:7" s="54" customFormat="1" ht="15.75" customHeight="1">
      <c r="A2" s="32" t="s">
        <v>200</v>
      </c>
      <c r="B2" s="62"/>
      <c r="C2" s="62"/>
      <c r="D2" s="63"/>
      <c r="E2" s="64"/>
      <c r="F2" s="65"/>
      <c r="G2" s="66" t="s">
        <v>17</v>
      </c>
    </row>
    <row r="3" spans="1:7" s="55" customFormat="1" ht="30" customHeight="1">
      <c r="A3" s="11" t="s">
        <v>62</v>
      </c>
      <c r="B3" s="12" t="s">
        <v>63</v>
      </c>
      <c r="C3" s="11" t="s">
        <v>64</v>
      </c>
      <c r="D3" s="11" t="s">
        <v>65</v>
      </c>
      <c r="E3" s="11" t="s">
        <v>66</v>
      </c>
      <c r="F3" s="67" t="s">
        <v>67</v>
      </c>
      <c r="G3" s="11" t="s">
        <v>68</v>
      </c>
    </row>
    <row r="4" spans="1:7" s="55" customFormat="1" ht="30" customHeight="1">
      <c r="A4" s="11" t="s">
        <v>69</v>
      </c>
      <c r="B4" s="11"/>
      <c r="C4" s="11"/>
      <c r="D4" s="11"/>
      <c r="E4" s="11"/>
      <c r="F4" s="68">
        <f>SUM(F5:F185)</f>
        <v>-69335.14</v>
      </c>
      <c r="G4" s="11"/>
    </row>
    <row r="5" spans="1:254" s="53" customFormat="1" ht="30" customHeight="1">
      <c r="A5" s="69">
        <v>1</v>
      </c>
      <c r="B5" s="70" t="s">
        <v>201</v>
      </c>
      <c r="C5" s="71" t="s">
        <v>202</v>
      </c>
      <c r="D5" s="69">
        <v>2120899</v>
      </c>
      <c r="E5" s="72" t="s">
        <v>203</v>
      </c>
      <c r="F5" s="73">
        <v>156</v>
      </c>
      <c r="G5" s="74"/>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53" customFormat="1" ht="30" customHeight="1">
      <c r="A6" s="69">
        <v>2</v>
      </c>
      <c r="B6" s="70" t="s">
        <v>201</v>
      </c>
      <c r="C6" s="71" t="s">
        <v>204</v>
      </c>
      <c r="D6" s="69">
        <v>2120899</v>
      </c>
      <c r="E6" s="72" t="s">
        <v>203</v>
      </c>
      <c r="F6" s="73">
        <v>32</v>
      </c>
      <c r="G6" s="74"/>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53" customFormat="1" ht="30" customHeight="1">
      <c r="A7" s="69">
        <v>3</v>
      </c>
      <c r="B7" s="70" t="s">
        <v>201</v>
      </c>
      <c r="C7" s="71" t="s">
        <v>205</v>
      </c>
      <c r="D7" s="69">
        <v>2120899</v>
      </c>
      <c r="E7" s="72" t="s">
        <v>203</v>
      </c>
      <c r="F7" s="73">
        <v>-4</v>
      </c>
      <c r="G7" s="74"/>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53" customFormat="1" ht="30" customHeight="1">
      <c r="A8" s="69">
        <v>4</v>
      </c>
      <c r="B8" s="70" t="s">
        <v>201</v>
      </c>
      <c r="C8" s="71" t="s">
        <v>206</v>
      </c>
      <c r="D8" s="69">
        <v>2120899</v>
      </c>
      <c r="E8" s="72" t="s">
        <v>203</v>
      </c>
      <c r="F8" s="73">
        <v>-92.6</v>
      </c>
      <c r="G8" s="74"/>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53" customFormat="1" ht="30" customHeight="1">
      <c r="A9" s="69">
        <v>5</v>
      </c>
      <c r="B9" s="70" t="s">
        <v>201</v>
      </c>
      <c r="C9" s="71" t="s">
        <v>207</v>
      </c>
      <c r="D9" s="69">
        <v>2120899</v>
      </c>
      <c r="E9" s="72" t="s">
        <v>203</v>
      </c>
      <c r="F9" s="73">
        <v>-0.8</v>
      </c>
      <c r="G9" s="74"/>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53" customFormat="1" ht="30" customHeight="1">
      <c r="A10" s="69">
        <v>6</v>
      </c>
      <c r="B10" s="70" t="s">
        <v>201</v>
      </c>
      <c r="C10" s="71" t="s">
        <v>208</v>
      </c>
      <c r="D10" s="69">
        <v>2120899</v>
      </c>
      <c r="E10" s="72" t="s">
        <v>203</v>
      </c>
      <c r="F10" s="73">
        <v>-12</v>
      </c>
      <c r="G10" s="74"/>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53" customFormat="1" ht="30" customHeight="1">
      <c r="A11" s="69">
        <v>7</v>
      </c>
      <c r="B11" s="70" t="s">
        <v>201</v>
      </c>
      <c r="C11" s="71" t="s">
        <v>209</v>
      </c>
      <c r="D11" s="69">
        <v>2120899</v>
      </c>
      <c r="E11" s="72" t="s">
        <v>203</v>
      </c>
      <c r="F11" s="73">
        <v>-31</v>
      </c>
      <c r="G11" s="74"/>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53" customFormat="1" ht="30" customHeight="1">
      <c r="A12" s="69">
        <v>8</v>
      </c>
      <c r="B12" s="70" t="s">
        <v>210</v>
      </c>
      <c r="C12" s="71" t="s">
        <v>211</v>
      </c>
      <c r="D12" s="69">
        <v>2120899</v>
      </c>
      <c r="E12" s="72" t="s">
        <v>203</v>
      </c>
      <c r="F12" s="73">
        <v>14.5</v>
      </c>
      <c r="G12" s="74"/>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53" customFormat="1" ht="30" customHeight="1">
      <c r="A13" s="69">
        <v>9</v>
      </c>
      <c r="B13" s="70" t="s">
        <v>70</v>
      </c>
      <c r="C13" s="71" t="s">
        <v>212</v>
      </c>
      <c r="D13" s="69">
        <v>2120899</v>
      </c>
      <c r="E13" s="72" t="s">
        <v>203</v>
      </c>
      <c r="F13" s="73">
        <v>-20</v>
      </c>
      <c r="G13" s="74"/>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53" customFormat="1" ht="30" customHeight="1">
      <c r="A14" s="69">
        <v>10</v>
      </c>
      <c r="B14" s="70" t="s">
        <v>88</v>
      </c>
      <c r="C14" s="71" t="s">
        <v>213</v>
      </c>
      <c r="D14" s="69">
        <v>2120899</v>
      </c>
      <c r="E14" s="72" t="s">
        <v>203</v>
      </c>
      <c r="F14" s="73">
        <v>9</v>
      </c>
      <c r="G14" s="74"/>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53" customFormat="1" ht="30" customHeight="1">
      <c r="A15" s="69">
        <v>11</v>
      </c>
      <c r="B15" s="70" t="s">
        <v>88</v>
      </c>
      <c r="C15" s="71" t="s">
        <v>214</v>
      </c>
      <c r="D15" s="69">
        <v>2120899</v>
      </c>
      <c r="E15" s="72" t="s">
        <v>203</v>
      </c>
      <c r="F15" s="73">
        <v>4</v>
      </c>
      <c r="G15" s="74"/>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53" customFormat="1" ht="30" customHeight="1">
      <c r="A16" s="69">
        <v>12</v>
      </c>
      <c r="B16" s="70" t="s">
        <v>88</v>
      </c>
      <c r="C16" s="71" t="s">
        <v>215</v>
      </c>
      <c r="D16" s="69">
        <v>2120899</v>
      </c>
      <c r="E16" s="72" t="s">
        <v>203</v>
      </c>
      <c r="F16" s="73">
        <v>505</v>
      </c>
      <c r="G16" s="74"/>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53" customFormat="1" ht="30" customHeight="1">
      <c r="A17" s="69">
        <v>13</v>
      </c>
      <c r="B17" s="70" t="s">
        <v>88</v>
      </c>
      <c r="C17" s="71" t="s">
        <v>216</v>
      </c>
      <c r="D17" s="69">
        <v>2120899</v>
      </c>
      <c r="E17" s="72" t="s">
        <v>203</v>
      </c>
      <c r="F17" s="73">
        <v>-34.6</v>
      </c>
      <c r="G17" s="74"/>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53" customFormat="1" ht="30" customHeight="1">
      <c r="A18" s="69">
        <v>14</v>
      </c>
      <c r="B18" s="70" t="s">
        <v>88</v>
      </c>
      <c r="C18" s="71" t="s">
        <v>217</v>
      </c>
      <c r="D18" s="69">
        <v>2120899</v>
      </c>
      <c r="E18" s="72" t="s">
        <v>203</v>
      </c>
      <c r="F18" s="73">
        <v>-12</v>
      </c>
      <c r="G18" s="74"/>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53" customFormat="1" ht="30" customHeight="1">
      <c r="A19" s="69">
        <v>15</v>
      </c>
      <c r="B19" s="70" t="s">
        <v>88</v>
      </c>
      <c r="C19" s="71" t="s">
        <v>218</v>
      </c>
      <c r="D19" s="69">
        <v>2120899</v>
      </c>
      <c r="E19" s="72" t="s">
        <v>203</v>
      </c>
      <c r="F19" s="73">
        <v>-24</v>
      </c>
      <c r="G19" s="74"/>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53" customFormat="1" ht="30" customHeight="1">
      <c r="A20" s="69">
        <v>16</v>
      </c>
      <c r="B20" s="70" t="s">
        <v>88</v>
      </c>
      <c r="C20" s="71" t="s">
        <v>219</v>
      </c>
      <c r="D20" s="69">
        <v>2120805</v>
      </c>
      <c r="E20" s="72" t="s">
        <v>220</v>
      </c>
      <c r="F20" s="73">
        <v>-614</v>
      </c>
      <c r="G20" s="74"/>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53" customFormat="1" ht="30" customHeight="1">
      <c r="A21" s="69">
        <v>17</v>
      </c>
      <c r="B21" s="70" t="s">
        <v>88</v>
      </c>
      <c r="C21" s="71" t="s">
        <v>221</v>
      </c>
      <c r="D21" s="69">
        <v>2120805</v>
      </c>
      <c r="E21" s="72" t="s">
        <v>220</v>
      </c>
      <c r="F21" s="73">
        <v>-883</v>
      </c>
      <c r="G21" s="74"/>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53" customFormat="1" ht="30" customHeight="1">
      <c r="A22" s="69">
        <v>18</v>
      </c>
      <c r="B22" s="70" t="s">
        <v>88</v>
      </c>
      <c r="C22" s="71" t="s">
        <v>222</v>
      </c>
      <c r="D22" s="69">
        <v>2120899</v>
      </c>
      <c r="E22" s="72" t="s">
        <v>203</v>
      </c>
      <c r="F22" s="73">
        <v>-19.6</v>
      </c>
      <c r="G22" s="74"/>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53" customFormat="1" ht="30" customHeight="1">
      <c r="A23" s="69">
        <v>19</v>
      </c>
      <c r="B23" s="70" t="s">
        <v>88</v>
      </c>
      <c r="C23" s="71" t="s">
        <v>223</v>
      </c>
      <c r="D23" s="69">
        <v>2120899</v>
      </c>
      <c r="E23" s="72" t="s">
        <v>203</v>
      </c>
      <c r="F23" s="73">
        <v>-100</v>
      </c>
      <c r="G23" s="74"/>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53" customFormat="1" ht="30" customHeight="1">
      <c r="A24" s="69">
        <v>20</v>
      </c>
      <c r="B24" s="70" t="s">
        <v>88</v>
      </c>
      <c r="C24" s="71" t="s">
        <v>224</v>
      </c>
      <c r="D24" s="69">
        <v>2120899</v>
      </c>
      <c r="E24" s="72" t="s">
        <v>203</v>
      </c>
      <c r="F24" s="73">
        <v>-50</v>
      </c>
      <c r="G24" s="74"/>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53" customFormat="1" ht="30" customHeight="1">
      <c r="A25" s="69">
        <v>21</v>
      </c>
      <c r="B25" s="70" t="s">
        <v>88</v>
      </c>
      <c r="C25" s="71" t="s">
        <v>225</v>
      </c>
      <c r="D25" s="69">
        <v>2120899</v>
      </c>
      <c r="E25" s="72" t="s">
        <v>203</v>
      </c>
      <c r="F25" s="73">
        <v>-11</v>
      </c>
      <c r="G25" s="74"/>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53" customFormat="1" ht="30" customHeight="1">
      <c r="A26" s="69">
        <v>22</v>
      </c>
      <c r="B26" s="70" t="s">
        <v>88</v>
      </c>
      <c r="C26" s="71" t="s">
        <v>226</v>
      </c>
      <c r="D26" s="69">
        <v>2120899</v>
      </c>
      <c r="E26" s="72" t="s">
        <v>203</v>
      </c>
      <c r="F26" s="73">
        <v>-10</v>
      </c>
      <c r="G26" s="74"/>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53" customFormat="1" ht="30" customHeight="1">
      <c r="A27" s="69">
        <v>23</v>
      </c>
      <c r="B27" s="70" t="s">
        <v>88</v>
      </c>
      <c r="C27" s="71" t="s">
        <v>227</v>
      </c>
      <c r="D27" s="69">
        <v>2120899</v>
      </c>
      <c r="E27" s="72" t="s">
        <v>203</v>
      </c>
      <c r="F27" s="75">
        <v>-0.4</v>
      </c>
      <c r="G27" s="74"/>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53" customFormat="1" ht="30" customHeight="1">
      <c r="A28" s="69">
        <v>24</v>
      </c>
      <c r="B28" s="70" t="s">
        <v>88</v>
      </c>
      <c r="C28" s="71" t="s">
        <v>228</v>
      </c>
      <c r="D28" s="69">
        <v>2120899</v>
      </c>
      <c r="E28" s="72" t="s">
        <v>203</v>
      </c>
      <c r="F28" s="73">
        <v>-1</v>
      </c>
      <c r="G28" s="74"/>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53" customFormat="1" ht="30" customHeight="1">
      <c r="A29" s="69">
        <v>25</v>
      </c>
      <c r="B29" s="70" t="s">
        <v>88</v>
      </c>
      <c r="C29" s="71" t="s">
        <v>229</v>
      </c>
      <c r="D29" s="69">
        <v>2120899</v>
      </c>
      <c r="E29" s="72" t="s">
        <v>203</v>
      </c>
      <c r="F29" s="73">
        <v>-35</v>
      </c>
      <c r="G29" s="74"/>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53" customFormat="1" ht="30" customHeight="1">
      <c r="A30" s="69">
        <v>26</v>
      </c>
      <c r="B30" s="70" t="s">
        <v>230</v>
      </c>
      <c r="C30" s="71" t="s">
        <v>231</v>
      </c>
      <c r="D30" s="69">
        <v>2120899</v>
      </c>
      <c r="E30" s="72" t="s">
        <v>203</v>
      </c>
      <c r="F30" s="73">
        <v>-100</v>
      </c>
      <c r="G30" s="74"/>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53" customFormat="1" ht="42.75" customHeight="1">
      <c r="A31" s="69">
        <v>27</v>
      </c>
      <c r="B31" s="70" t="s">
        <v>232</v>
      </c>
      <c r="C31" s="71" t="s">
        <v>233</v>
      </c>
      <c r="D31" s="69">
        <v>2120899</v>
      </c>
      <c r="E31" s="72" t="s">
        <v>203</v>
      </c>
      <c r="F31" s="73">
        <v>20</v>
      </c>
      <c r="G31" s="74"/>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53" customFormat="1" ht="30" customHeight="1">
      <c r="A32" s="69">
        <v>28</v>
      </c>
      <c r="B32" s="70" t="s">
        <v>232</v>
      </c>
      <c r="C32" s="71" t="s">
        <v>234</v>
      </c>
      <c r="D32" s="69">
        <v>2120899</v>
      </c>
      <c r="E32" s="72" t="s">
        <v>203</v>
      </c>
      <c r="F32" s="73">
        <v>28</v>
      </c>
      <c r="G32" s="74"/>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53" customFormat="1" ht="30" customHeight="1">
      <c r="A33" s="69">
        <v>29</v>
      </c>
      <c r="B33" s="70" t="s">
        <v>232</v>
      </c>
      <c r="C33" s="71" t="s">
        <v>235</v>
      </c>
      <c r="D33" s="69">
        <v>2120899</v>
      </c>
      <c r="E33" s="72" t="s">
        <v>203</v>
      </c>
      <c r="F33" s="73">
        <v>17</v>
      </c>
      <c r="G33" s="74"/>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53" customFormat="1" ht="30" customHeight="1">
      <c r="A34" s="69">
        <v>30</v>
      </c>
      <c r="B34" s="70" t="s">
        <v>232</v>
      </c>
      <c r="C34" s="71" t="s">
        <v>236</v>
      </c>
      <c r="D34" s="69">
        <v>2120899</v>
      </c>
      <c r="E34" s="72" t="s">
        <v>203</v>
      </c>
      <c r="F34" s="73">
        <v>73</v>
      </c>
      <c r="G34" s="74"/>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row r="35" spans="1:254" s="53" customFormat="1" ht="30" customHeight="1">
      <c r="A35" s="69">
        <v>31</v>
      </c>
      <c r="B35" s="70" t="s">
        <v>232</v>
      </c>
      <c r="C35" s="71" t="s">
        <v>237</v>
      </c>
      <c r="D35" s="69">
        <v>2120899</v>
      </c>
      <c r="E35" s="72" t="s">
        <v>203</v>
      </c>
      <c r="F35" s="73">
        <v>3</v>
      </c>
      <c r="G35" s="74"/>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53" customFormat="1" ht="30" customHeight="1">
      <c r="A36" s="69">
        <v>32</v>
      </c>
      <c r="B36" s="70" t="s">
        <v>232</v>
      </c>
      <c r="C36" s="71" t="s">
        <v>238</v>
      </c>
      <c r="D36" s="69">
        <v>2120899</v>
      </c>
      <c r="E36" s="72" t="s">
        <v>203</v>
      </c>
      <c r="F36" s="73">
        <v>-54</v>
      </c>
      <c r="G36" s="74"/>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s="53" customFormat="1" ht="30" customHeight="1">
      <c r="A37" s="69">
        <v>33</v>
      </c>
      <c r="B37" s="70" t="s">
        <v>232</v>
      </c>
      <c r="C37" s="71" t="s">
        <v>239</v>
      </c>
      <c r="D37" s="69">
        <v>2120899</v>
      </c>
      <c r="E37" s="72" t="s">
        <v>203</v>
      </c>
      <c r="F37" s="73">
        <v>-21</v>
      </c>
      <c r="G37" s="74"/>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row>
    <row r="38" spans="1:254" s="53" customFormat="1" ht="30" customHeight="1">
      <c r="A38" s="69">
        <v>34</v>
      </c>
      <c r="B38" s="70" t="s">
        <v>232</v>
      </c>
      <c r="C38" s="71" t="s">
        <v>240</v>
      </c>
      <c r="D38" s="69">
        <v>2120899</v>
      </c>
      <c r="E38" s="72" t="s">
        <v>203</v>
      </c>
      <c r="F38" s="73">
        <v>-17</v>
      </c>
      <c r="G38" s="74"/>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53" customFormat="1" ht="30" customHeight="1">
      <c r="A39" s="69">
        <v>35</v>
      </c>
      <c r="B39" s="70" t="s">
        <v>232</v>
      </c>
      <c r="C39" s="71" t="s">
        <v>241</v>
      </c>
      <c r="D39" s="69">
        <v>2120899</v>
      </c>
      <c r="E39" s="72" t="s">
        <v>203</v>
      </c>
      <c r="F39" s="73">
        <v>-9</v>
      </c>
      <c r="G39" s="74"/>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s="53" customFormat="1" ht="30" customHeight="1">
      <c r="A40" s="69">
        <v>36</v>
      </c>
      <c r="B40" s="70" t="s">
        <v>242</v>
      </c>
      <c r="C40" s="71" t="s">
        <v>243</v>
      </c>
      <c r="D40" s="69">
        <v>2120899</v>
      </c>
      <c r="E40" s="72" t="s">
        <v>203</v>
      </c>
      <c r="F40" s="73">
        <v>150</v>
      </c>
      <c r="G40" s="74"/>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s="53" customFormat="1" ht="30" customHeight="1">
      <c r="A41" s="69">
        <v>37</v>
      </c>
      <c r="B41" s="70" t="s">
        <v>242</v>
      </c>
      <c r="C41" s="71" t="s">
        <v>244</v>
      </c>
      <c r="D41" s="69">
        <v>2120899</v>
      </c>
      <c r="E41" s="72" t="s">
        <v>203</v>
      </c>
      <c r="F41" s="73">
        <v>300</v>
      </c>
      <c r="G41" s="74"/>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row r="42" spans="1:254" s="53" customFormat="1" ht="30" customHeight="1">
      <c r="A42" s="69">
        <v>38</v>
      </c>
      <c r="B42" s="70" t="s">
        <v>242</v>
      </c>
      <c r="C42" s="71" t="s">
        <v>245</v>
      </c>
      <c r="D42" s="69">
        <v>2120899</v>
      </c>
      <c r="E42" s="72" t="s">
        <v>203</v>
      </c>
      <c r="F42" s="73">
        <v>150</v>
      </c>
      <c r="G42" s="74"/>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row>
    <row r="43" spans="1:254" s="53" customFormat="1" ht="30" customHeight="1">
      <c r="A43" s="69">
        <v>39</v>
      </c>
      <c r="B43" s="70" t="s">
        <v>242</v>
      </c>
      <c r="C43" s="71" t="s">
        <v>246</v>
      </c>
      <c r="D43" s="69">
        <v>2120899</v>
      </c>
      <c r="E43" s="72" t="s">
        <v>203</v>
      </c>
      <c r="F43" s="73">
        <v>125</v>
      </c>
      <c r="G43" s="74"/>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row>
    <row r="44" spans="1:254" s="53" customFormat="1" ht="30" customHeight="1">
      <c r="A44" s="69">
        <v>40</v>
      </c>
      <c r="B44" s="70" t="s">
        <v>242</v>
      </c>
      <c r="C44" s="71" t="s">
        <v>247</v>
      </c>
      <c r="D44" s="69">
        <v>2120899</v>
      </c>
      <c r="E44" s="72" t="s">
        <v>203</v>
      </c>
      <c r="F44" s="73">
        <v>100</v>
      </c>
      <c r="G44" s="74"/>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row>
    <row r="45" spans="1:254" s="53" customFormat="1" ht="30" customHeight="1">
      <c r="A45" s="69">
        <v>41</v>
      </c>
      <c r="B45" s="70" t="s">
        <v>242</v>
      </c>
      <c r="C45" s="71" t="s">
        <v>248</v>
      </c>
      <c r="D45" s="69">
        <v>2120899</v>
      </c>
      <c r="E45" s="72" t="s">
        <v>203</v>
      </c>
      <c r="F45" s="73">
        <v>50</v>
      </c>
      <c r="G45" s="74"/>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row>
    <row r="46" spans="1:254" s="53" customFormat="1" ht="30" customHeight="1">
      <c r="A46" s="69">
        <v>42</v>
      </c>
      <c r="B46" s="70" t="s">
        <v>242</v>
      </c>
      <c r="C46" s="71" t="s">
        <v>249</v>
      </c>
      <c r="D46" s="69">
        <v>2120899</v>
      </c>
      <c r="E46" s="72" t="s">
        <v>203</v>
      </c>
      <c r="F46" s="73">
        <v>-21</v>
      </c>
      <c r="G46" s="74"/>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row>
    <row r="47" spans="1:254" s="53" customFormat="1" ht="30" customHeight="1">
      <c r="A47" s="69">
        <v>43</v>
      </c>
      <c r="B47" s="70" t="s">
        <v>242</v>
      </c>
      <c r="C47" s="71" t="s">
        <v>250</v>
      </c>
      <c r="D47" s="69">
        <v>2120899</v>
      </c>
      <c r="E47" s="72" t="s">
        <v>203</v>
      </c>
      <c r="F47" s="73">
        <v>-20</v>
      </c>
      <c r="G47" s="74"/>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row>
    <row r="48" spans="1:254" s="53" customFormat="1" ht="30" customHeight="1">
      <c r="A48" s="69">
        <v>44</v>
      </c>
      <c r="B48" s="70" t="s">
        <v>242</v>
      </c>
      <c r="C48" s="71" t="s">
        <v>251</v>
      </c>
      <c r="D48" s="69">
        <v>2120804</v>
      </c>
      <c r="E48" s="72" t="s">
        <v>252</v>
      </c>
      <c r="F48" s="73">
        <v>-70</v>
      </c>
      <c r="G48" s="74"/>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row>
    <row r="49" spans="1:254" s="53" customFormat="1" ht="30" customHeight="1">
      <c r="A49" s="69">
        <v>45</v>
      </c>
      <c r="B49" s="70" t="s">
        <v>242</v>
      </c>
      <c r="C49" s="71" t="s">
        <v>253</v>
      </c>
      <c r="D49" s="69">
        <v>2120899</v>
      </c>
      <c r="E49" s="72" t="s">
        <v>203</v>
      </c>
      <c r="F49" s="73">
        <v>-1700</v>
      </c>
      <c r="G49" s="74"/>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row>
    <row r="50" spans="1:254" s="53" customFormat="1" ht="40.5" customHeight="1">
      <c r="A50" s="69">
        <v>46</v>
      </c>
      <c r="B50" s="70" t="s">
        <v>242</v>
      </c>
      <c r="C50" s="71" t="s">
        <v>254</v>
      </c>
      <c r="D50" s="69">
        <v>2120899</v>
      </c>
      <c r="E50" s="72" t="s">
        <v>203</v>
      </c>
      <c r="F50" s="73">
        <v>-130</v>
      </c>
      <c r="G50" s="74"/>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row>
    <row r="51" spans="1:254" s="53" customFormat="1" ht="40.5" customHeight="1">
      <c r="A51" s="69">
        <v>47</v>
      </c>
      <c r="B51" s="70" t="s">
        <v>242</v>
      </c>
      <c r="C51" s="71" t="s">
        <v>255</v>
      </c>
      <c r="D51" s="69">
        <v>2120899</v>
      </c>
      <c r="E51" s="72" t="s">
        <v>203</v>
      </c>
      <c r="F51" s="73">
        <v>-74</v>
      </c>
      <c r="G51" s="74"/>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row>
    <row r="52" spans="1:254" s="53" customFormat="1" ht="40.5" customHeight="1">
      <c r="A52" s="69">
        <v>48</v>
      </c>
      <c r="B52" s="70" t="s">
        <v>242</v>
      </c>
      <c r="C52" s="71" t="s">
        <v>256</v>
      </c>
      <c r="D52" s="69">
        <v>2120899</v>
      </c>
      <c r="E52" s="72" t="s">
        <v>203</v>
      </c>
      <c r="F52" s="73">
        <v>-133</v>
      </c>
      <c r="G52" s="74"/>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row>
    <row r="53" spans="1:254" s="53" customFormat="1" ht="40.5" customHeight="1">
      <c r="A53" s="69">
        <v>49</v>
      </c>
      <c r="B53" s="70" t="s">
        <v>242</v>
      </c>
      <c r="C53" s="71" t="s">
        <v>257</v>
      </c>
      <c r="D53" s="69">
        <v>2120899</v>
      </c>
      <c r="E53" s="72" t="s">
        <v>203</v>
      </c>
      <c r="F53" s="73">
        <v>-118</v>
      </c>
      <c r="G53" s="74"/>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row>
    <row r="54" spans="1:254" s="53" customFormat="1" ht="40.5" customHeight="1">
      <c r="A54" s="69">
        <v>50</v>
      </c>
      <c r="B54" s="70" t="s">
        <v>242</v>
      </c>
      <c r="C54" s="71" t="s">
        <v>258</v>
      </c>
      <c r="D54" s="69">
        <v>2120899</v>
      </c>
      <c r="E54" s="72" t="s">
        <v>203</v>
      </c>
      <c r="F54" s="73">
        <v>-74</v>
      </c>
      <c r="G54" s="74"/>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row>
    <row r="55" spans="1:254" s="53" customFormat="1" ht="40.5" customHeight="1">
      <c r="A55" s="69">
        <v>51</v>
      </c>
      <c r="B55" s="70" t="s">
        <v>242</v>
      </c>
      <c r="C55" s="71" t="s">
        <v>259</v>
      </c>
      <c r="D55" s="69">
        <v>2120899</v>
      </c>
      <c r="E55" s="72" t="s">
        <v>203</v>
      </c>
      <c r="F55" s="73">
        <v>-49</v>
      </c>
      <c r="G55" s="74"/>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row>
    <row r="56" spans="1:254" s="53" customFormat="1" ht="30" customHeight="1">
      <c r="A56" s="69">
        <v>52</v>
      </c>
      <c r="B56" s="70" t="s">
        <v>242</v>
      </c>
      <c r="C56" s="71" t="s">
        <v>260</v>
      </c>
      <c r="D56" s="69">
        <v>2120899</v>
      </c>
      <c r="E56" s="72" t="s">
        <v>203</v>
      </c>
      <c r="F56" s="73">
        <v>-55</v>
      </c>
      <c r="G56" s="74"/>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row>
    <row r="57" spans="1:254" s="53" customFormat="1" ht="40.5" customHeight="1">
      <c r="A57" s="69">
        <v>53</v>
      </c>
      <c r="B57" s="70" t="s">
        <v>242</v>
      </c>
      <c r="C57" s="71" t="s">
        <v>261</v>
      </c>
      <c r="D57" s="69">
        <v>2120899</v>
      </c>
      <c r="E57" s="72" t="s">
        <v>203</v>
      </c>
      <c r="F57" s="73">
        <v>-19</v>
      </c>
      <c r="G57" s="74"/>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row>
    <row r="58" spans="1:254" s="53" customFormat="1" ht="30" customHeight="1">
      <c r="A58" s="69">
        <v>54</v>
      </c>
      <c r="B58" s="70" t="s">
        <v>242</v>
      </c>
      <c r="C58" s="71" t="s">
        <v>262</v>
      </c>
      <c r="D58" s="69">
        <v>2120899</v>
      </c>
      <c r="E58" s="72" t="s">
        <v>203</v>
      </c>
      <c r="F58" s="73">
        <v>-30</v>
      </c>
      <c r="G58" s="74"/>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row>
    <row r="59" spans="1:254" s="53" customFormat="1" ht="30" customHeight="1">
      <c r="A59" s="69">
        <v>55</v>
      </c>
      <c r="B59" s="70" t="s">
        <v>242</v>
      </c>
      <c r="C59" s="71" t="s">
        <v>263</v>
      </c>
      <c r="D59" s="69">
        <v>2120899</v>
      </c>
      <c r="E59" s="72" t="s">
        <v>203</v>
      </c>
      <c r="F59" s="73">
        <v>-28</v>
      </c>
      <c r="G59" s="74"/>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row>
    <row r="60" spans="1:254" s="53" customFormat="1" ht="30" customHeight="1">
      <c r="A60" s="69">
        <v>56</v>
      </c>
      <c r="B60" s="70" t="s">
        <v>242</v>
      </c>
      <c r="C60" s="71" t="s">
        <v>264</v>
      </c>
      <c r="D60" s="69">
        <v>2120899</v>
      </c>
      <c r="E60" s="72" t="s">
        <v>203</v>
      </c>
      <c r="F60" s="73">
        <v>-70</v>
      </c>
      <c r="G60" s="74"/>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row>
    <row r="61" spans="1:254" s="53" customFormat="1" ht="30" customHeight="1">
      <c r="A61" s="69">
        <v>57</v>
      </c>
      <c r="B61" s="70" t="s">
        <v>242</v>
      </c>
      <c r="C61" s="71" t="s">
        <v>265</v>
      </c>
      <c r="D61" s="69">
        <v>2120899</v>
      </c>
      <c r="E61" s="72" t="s">
        <v>203</v>
      </c>
      <c r="F61" s="73">
        <v>-16</v>
      </c>
      <c r="G61" s="74"/>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row>
    <row r="62" spans="1:254" s="53" customFormat="1" ht="40.5" customHeight="1">
      <c r="A62" s="69">
        <v>58</v>
      </c>
      <c r="B62" s="70" t="s">
        <v>242</v>
      </c>
      <c r="C62" s="71" t="s">
        <v>266</v>
      </c>
      <c r="D62" s="69">
        <v>2120899</v>
      </c>
      <c r="E62" s="72" t="s">
        <v>203</v>
      </c>
      <c r="F62" s="73">
        <v>-21</v>
      </c>
      <c r="G62" s="74"/>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row>
    <row r="63" spans="1:254" s="53" customFormat="1" ht="30" customHeight="1">
      <c r="A63" s="69">
        <v>59</v>
      </c>
      <c r="B63" s="70" t="s">
        <v>105</v>
      </c>
      <c r="C63" s="71" t="s">
        <v>267</v>
      </c>
      <c r="D63" s="69">
        <v>2120804</v>
      </c>
      <c r="E63" s="72" t="s">
        <v>252</v>
      </c>
      <c r="F63" s="73">
        <v>3</v>
      </c>
      <c r="G63" s="74"/>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6"/>
      <c r="GZ63" s="56"/>
      <c r="HA63" s="56"/>
      <c r="HB63" s="56"/>
      <c r="HC63" s="56"/>
      <c r="HD63" s="56"/>
      <c r="HE63" s="56"/>
      <c r="HF63" s="56"/>
      <c r="HG63" s="56"/>
      <c r="HH63" s="56"/>
      <c r="HI63" s="56"/>
      <c r="HJ63" s="56"/>
      <c r="HK63" s="56"/>
      <c r="HL63" s="56"/>
      <c r="HM63" s="56"/>
      <c r="HN63" s="56"/>
      <c r="HO63" s="56"/>
      <c r="HP63" s="56"/>
      <c r="HQ63" s="56"/>
      <c r="HR63" s="56"/>
      <c r="HS63" s="56"/>
      <c r="HT63" s="56"/>
      <c r="HU63" s="56"/>
      <c r="HV63" s="56"/>
      <c r="HW63" s="56"/>
      <c r="HX63" s="56"/>
      <c r="HY63" s="56"/>
      <c r="HZ63" s="56"/>
      <c r="IA63" s="56"/>
      <c r="IB63" s="56"/>
      <c r="IC63" s="56"/>
      <c r="ID63" s="56"/>
      <c r="IE63" s="56"/>
      <c r="IF63" s="56"/>
      <c r="IG63" s="56"/>
      <c r="IH63" s="56"/>
      <c r="II63" s="56"/>
      <c r="IJ63" s="56"/>
      <c r="IK63" s="56"/>
      <c r="IL63" s="56"/>
      <c r="IM63" s="56"/>
      <c r="IN63" s="56"/>
      <c r="IO63" s="56"/>
      <c r="IP63" s="56"/>
      <c r="IQ63" s="56"/>
      <c r="IR63" s="56"/>
      <c r="IS63" s="56"/>
      <c r="IT63" s="56"/>
    </row>
    <row r="64" spans="1:254" s="53" customFormat="1" ht="30" customHeight="1">
      <c r="A64" s="69">
        <v>60</v>
      </c>
      <c r="B64" s="70" t="s">
        <v>105</v>
      </c>
      <c r="C64" s="71" t="s">
        <v>268</v>
      </c>
      <c r="D64" s="69">
        <v>2120899</v>
      </c>
      <c r="E64" s="72" t="s">
        <v>203</v>
      </c>
      <c r="F64" s="73">
        <v>5</v>
      </c>
      <c r="G64" s="74"/>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row>
    <row r="65" spans="1:254" s="53" customFormat="1" ht="30" customHeight="1">
      <c r="A65" s="69">
        <v>61</v>
      </c>
      <c r="B65" s="70" t="s">
        <v>105</v>
      </c>
      <c r="C65" s="71" t="s">
        <v>269</v>
      </c>
      <c r="D65" s="69">
        <v>2120899</v>
      </c>
      <c r="E65" s="72" t="s">
        <v>203</v>
      </c>
      <c r="F65" s="73">
        <v>22</v>
      </c>
      <c r="G65" s="74"/>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c r="ID65" s="56"/>
      <c r="IE65" s="56"/>
      <c r="IF65" s="56"/>
      <c r="IG65" s="56"/>
      <c r="IH65" s="56"/>
      <c r="II65" s="56"/>
      <c r="IJ65" s="56"/>
      <c r="IK65" s="56"/>
      <c r="IL65" s="56"/>
      <c r="IM65" s="56"/>
      <c r="IN65" s="56"/>
      <c r="IO65" s="56"/>
      <c r="IP65" s="56"/>
      <c r="IQ65" s="56"/>
      <c r="IR65" s="56"/>
      <c r="IS65" s="56"/>
      <c r="IT65" s="56"/>
    </row>
    <row r="66" spans="1:254" s="53" customFormat="1" ht="30" customHeight="1">
      <c r="A66" s="69">
        <v>62</v>
      </c>
      <c r="B66" s="70" t="s">
        <v>105</v>
      </c>
      <c r="C66" s="71" t="s">
        <v>270</v>
      </c>
      <c r="D66" s="69">
        <v>2120899</v>
      </c>
      <c r="E66" s="72" t="s">
        <v>203</v>
      </c>
      <c r="F66" s="73">
        <v>-3</v>
      </c>
      <c r="G66" s="74"/>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row>
    <row r="67" spans="1:254" s="53" customFormat="1" ht="30" customHeight="1">
      <c r="A67" s="69">
        <v>63</v>
      </c>
      <c r="B67" s="70" t="s">
        <v>105</v>
      </c>
      <c r="C67" s="71" t="s">
        <v>271</v>
      </c>
      <c r="D67" s="69">
        <v>2120899</v>
      </c>
      <c r="E67" s="72" t="s">
        <v>203</v>
      </c>
      <c r="F67" s="73">
        <v>-53</v>
      </c>
      <c r="G67" s="74"/>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row>
    <row r="68" spans="1:254" s="53" customFormat="1" ht="30" customHeight="1">
      <c r="A68" s="69">
        <v>64</v>
      </c>
      <c r="B68" s="70" t="s">
        <v>105</v>
      </c>
      <c r="C68" s="71" t="s">
        <v>272</v>
      </c>
      <c r="D68" s="69">
        <v>2120899</v>
      </c>
      <c r="E68" s="72" t="s">
        <v>203</v>
      </c>
      <c r="F68" s="73">
        <v>-110</v>
      </c>
      <c r="G68" s="74"/>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row>
    <row r="69" spans="1:254" s="53" customFormat="1" ht="30" customHeight="1">
      <c r="A69" s="69">
        <v>65</v>
      </c>
      <c r="B69" s="70" t="s">
        <v>105</v>
      </c>
      <c r="C69" s="71" t="s">
        <v>273</v>
      </c>
      <c r="D69" s="69">
        <v>2120899</v>
      </c>
      <c r="E69" s="72" t="s">
        <v>203</v>
      </c>
      <c r="F69" s="73">
        <v>-3.7</v>
      </c>
      <c r="G69" s="74"/>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row>
    <row r="70" spans="1:254" s="53" customFormat="1" ht="30" customHeight="1">
      <c r="A70" s="69">
        <v>66</v>
      </c>
      <c r="B70" s="70" t="s">
        <v>105</v>
      </c>
      <c r="C70" s="71" t="s">
        <v>274</v>
      </c>
      <c r="D70" s="69">
        <v>2120804</v>
      </c>
      <c r="E70" s="72" t="s">
        <v>252</v>
      </c>
      <c r="F70" s="73">
        <v>-10</v>
      </c>
      <c r="G70" s="74"/>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row>
    <row r="71" spans="1:254" s="53" customFormat="1" ht="30" customHeight="1">
      <c r="A71" s="69">
        <v>67</v>
      </c>
      <c r="B71" s="70" t="s">
        <v>105</v>
      </c>
      <c r="C71" s="71" t="s">
        <v>275</v>
      </c>
      <c r="D71" s="69">
        <v>2120899</v>
      </c>
      <c r="E71" s="72" t="s">
        <v>203</v>
      </c>
      <c r="F71" s="73">
        <v>-10</v>
      </c>
      <c r="G71" s="74"/>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row>
    <row r="72" spans="1:254" s="53" customFormat="1" ht="40.5" customHeight="1">
      <c r="A72" s="69">
        <v>68</v>
      </c>
      <c r="B72" s="70" t="s">
        <v>105</v>
      </c>
      <c r="C72" s="71" t="s">
        <v>276</v>
      </c>
      <c r="D72" s="69">
        <v>2120899</v>
      </c>
      <c r="E72" s="72" t="s">
        <v>203</v>
      </c>
      <c r="F72" s="73">
        <v>-3</v>
      </c>
      <c r="G72" s="74"/>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c r="IN72" s="56"/>
      <c r="IO72" s="56"/>
      <c r="IP72" s="56"/>
      <c r="IQ72" s="56"/>
      <c r="IR72" s="56"/>
      <c r="IS72" s="56"/>
      <c r="IT72" s="56"/>
    </row>
    <row r="73" spans="1:254" s="53" customFormat="1" ht="30" customHeight="1">
      <c r="A73" s="69">
        <v>69</v>
      </c>
      <c r="B73" s="70" t="s">
        <v>105</v>
      </c>
      <c r="C73" s="71" t="s">
        <v>277</v>
      </c>
      <c r="D73" s="69">
        <v>2120899</v>
      </c>
      <c r="E73" s="72" t="s">
        <v>203</v>
      </c>
      <c r="F73" s="73">
        <v>-6</v>
      </c>
      <c r="G73" s="74"/>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row>
    <row r="74" spans="1:254" s="53" customFormat="1" ht="30" customHeight="1">
      <c r="A74" s="69">
        <v>70</v>
      </c>
      <c r="B74" s="70" t="s">
        <v>105</v>
      </c>
      <c r="C74" s="71" t="s">
        <v>278</v>
      </c>
      <c r="D74" s="69">
        <v>2120899</v>
      </c>
      <c r="E74" s="72" t="s">
        <v>203</v>
      </c>
      <c r="F74" s="73">
        <v>-95</v>
      </c>
      <c r="G74" s="74"/>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c r="IN74" s="56"/>
      <c r="IO74" s="56"/>
      <c r="IP74" s="56"/>
      <c r="IQ74" s="56"/>
      <c r="IR74" s="56"/>
      <c r="IS74" s="56"/>
      <c r="IT74" s="56"/>
    </row>
    <row r="75" spans="1:254" s="53" customFormat="1" ht="30" customHeight="1">
      <c r="A75" s="69">
        <v>71</v>
      </c>
      <c r="B75" s="70" t="s">
        <v>117</v>
      </c>
      <c r="C75" s="71" t="s">
        <v>279</v>
      </c>
      <c r="D75" s="69">
        <v>2120899</v>
      </c>
      <c r="E75" s="72" t="s">
        <v>203</v>
      </c>
      <c r="F75" s="73">
        <v>200</v>
      </c>
      <c r="G75" s="74"/>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c r="HZ75" s="56"/>
      <c r="IA75" s="56"/>
      <c r="IB75" s="56"/>
      <c r="IC75" s="56"/>
      <c r="ID75" s="56"/>
      <c r="IE75" s="56"/>
      <c r="IF75" s="56"/>
      <c r="IG75" s="56"/>
      <c r="IH75" s="56"/>
      <c r="II75" s="56"/>
      <c r="IJ75" s="56"/>
      <c r="IK75" s="56"/>
      <c r="IL75" s="56"/>
      <c r="IM75" s="56"/>
      <c r="IN75" s="56"/>
      <c r="IO75" s="56"/>
      <c r="IP75" s="56"/>
      <c r="IQ75" s="56"/>
      <c r="IR75" s="56"/>
      <c r="IS75" s="56"/>
      <c r="IT75" s="56"/>
    </row>
    <row r="76" spans="1:254" s="53" customFormat="1" ht="30" customHeight="1">
      <c r="A76" s="69">
        <v>72</v>
      </c>
      <c r="B76" s="70" t="s">
        <v>117</v>
      </c>
      <c r="C76" s="71" t="s">
        <v>280</v>
      </c>
      <c r="D76" s="69">
        <v>2320411</v>
      </c>
      <c r="E76" s="72" t="s">
        <v>281</v>
      </c>
      <c r="F76" s="73">
        <v>1117</v>
      </c>
      <c r="G76" s="74"/>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c r="IN76" s="56"/>
      <c r="IO76" s="56"/>
      <c r="IP76" s="56"/>
      <c r="IQ76" s="56"/>
      <c r="IR76" s="56"/>
      <c r="IS76" s="56"/>
      <c r="IT76" s="56"/>
    </row>
    <row r="77" spans="1:254" s="53" customFormat="1" ht="30" customHeight="1">
      <c r="A77" s="69">
        <v>73</v>
      </c>
      <c r="B77" s="70" t="s">
        <v>117</v>
      </c>
      <c r="C77" s="71" t="s">
        <v>282</v>
      </c>
      <c r="D77" s="69">
        <v>2330411</v>
      </c>
      <c r="E77" s="72" t="s">
        <v>283</v>
      </c>
      <c r="F77" s="73">
        <v>47</v>
      </c>
      <c r="G77" s="74"/>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row>
    <row r="78" spans="1:254" s="53" customFormat="1" ht="30" customHeight="1">
      <c r="A78" s="69">
        <v>74</v>
      </c>
      <c r="B78" s="70" t="s">
        <v>117</v>
      </c>
      <c r="C78" s="71" t="s">
        <v>284</v>
      </c>
      <c r="D78" s="69">
        <v>2320498</v>
      </c>
      <c r="E78" s="72" t="s">
        <v>285</v>
      </c>
      <c r="F78" s="73">
        <v>-1611</v>
      </c>
      <c r="G78" s="74"/>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row>
    <row r="79" spans="1:254" s="53" customFormat="1" ht="45" customHeight="1">
      <c r="A79" s="69">
        <v>75</v>
      </c>
      <c r="B79" s="70" t="s">
        <v>117</v>
      </c>
      <c r="C79" s="71" t="s">
        <v>286</v>
      </c>
      <c r="D79" s="69">
        <v>2330498</v>
      </c>
      <c r="E79" s="72" t="s">
        <v>287</v>
      </c>
      <c r="F79" s="73">
        <v>-97</v>
      </c>
      <c r="G79" s="74"/>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c r="IS79" s="56"/>
      <c r="IT79" s="56"/>
    </row>
    <row r="80" spans="1:254" s="53" customFormat="1" ht="30" customHeight="1">
      <c r="A80" s="69">
        <v>76</v>
      </c>
      <c r="B80" s="70" t="s">
        <v>117</v>
      </c>
      <c r="C80" s="71" t="s">
        <v>288</v>
      </c>
      <c r="D80" s="69">
        <v>2120899</v>
      </c>
      <c r="E80" s="72" t="s">
        <v>203</v>
      </c>
      <c r="F80" s="73">
        <v>-95</v>
      </c>
      <c r="G80" s="74"/>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row>
    <row r="81" spans="1:254" s="53" customFormat="1" ht="30" customHeight="1">
      <c r="A81" s="69">
        <v>77</v>
      </c>
      <c r="B81" s="70" t="s">
        <v>117</v>
      </c>
      <c r="C81" s="71" t="s">
        <v>122</v>
      </c>
      <c r="D81" s="69">
        <v>2120899</v>
      </c>
      <c r="E81" s="72" t="s">
        <v>203</v>
      </c>
      <c r="F81" s="73">
        <v>-2986</v>
      </c>
      <c r="G81" s="74"/>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c r="IN81" s="56"/>
      <c r="IO81" s="56"/>
      <c r="IP81" s="56"/>
      <c r="IQ81" s="56"/>
      <c r="IR81" s="56"/>
      <c r="IS81" s="56"/>
      <c r="IT81" s="56"/>
    </row>
    <row r="82" spans="1:254" s="53" customFormat="1" ht="30" customHeight="1">
      <c r="A82" s="69">
        <v>78</v>
      </c>
      <c r="B82" s="70" t="s">
        <v>117</v>
      </c>
      <c r="C82" s="76" t="s">
        <v>289</v>
      </c>
      <c r="D82" s="69">
        <v>2300603</v>
      </c>
      <c r="E82" s="77" t="s">
        <v>290</v>
      </c>
      <c r="F82" s="73">
        <v>-14890</v>
      </c>
      <c r="G82" s="78"/>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row>
    <row r="83" spans="1:254" s="53" customFormat="1" ht="30" customHeight="1">
      <c r="A83" s="69">
        <v>79</v>
      </c>
      <c r="B83" s="70" t="s">
        <v>291</v>
      </c>
      <c r="C83" s="71" t="s">
        <v>292</v>
      </c>
      <c r="D83" s="69">
        <v>2120802</v>
      </c>
      <c r="E83" s="72" t="s">
        <v>293</v>
      </c>
      <c r="F83" s="73">
        <v>419</v>
      </c>
      <c r="G83" s="74"/>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56"/>
      <c r="IK83" s="56"/>
      <c r="IL83" s="56"/>
      <c r="IM83" s="56"/>
      <c r="IN83" s="56"/>
      <c r="IO83" s="56"/>
      <c r="IP83" s="56"/>
      <c r="IQ83" s="56"/>
      <c r="IR83" s="56"/>
      <c r="IS83" s="56"/>
      <c r="IT83" s="56"/>
    </row>
    <row r="84" spans="1:254" s="53" customFormat="1" ht="30" customHeight="1">
      <c r="A84" s="69">
        <v>80</v>
      </c>
      <c r="B84" s="70" t="s">
        <v>291</v>
      </c>
      <c r="C84" s="71" t="s">
        <v>294</v>
      </c>
      <c r="D84" s="69">
        <v>2120802</v>
      </c>
      <c r="E84" s="72" t="s">
        <v>293</v>
      </c>
      <c r="F84" s="73">
        <v>-12.5</v>
      </c>
      <c r="G84" s="74"/>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c r="HZ84" s="56"/>
      <c r="IA84" s="56"/>
      <c r="IB84" s="56"/>
      <c r="IC84" s="56"/>
      <c r="ID84" s="56"/>
      <c r="IE84" s="56"/>
      <c r="IF84" s="56"/>
      <c r="IG84" s="56"/>
      <c r="IH84" s="56"/>
      <c r="II84" s="56"/>
      <c r="IJ84" s="56"/>
      <c r="IK84" s="56"/>
      <c r="IL84" s="56"/>
      <c r="IM84" s="56"/>
      <c r="IN84" s="56"/>
      <c r="IO84" s="56"/>
      <c r="IP84" s="56"/>
      <c r="IQ84" s="56"/>
      <c r="IR84" s="56"/>
      <c r="IS84" s="56"/>
      <c r="IT84" s="56"/>
    </row>
    <row r="85" spans="1:254" s="53" customFormat="1" ht="30" customHeight="1">
      <c r="A85" s="69">
        <v>81</v>
      </c>
      <c r="B85" s="70" t="s">
        <v>291</v>
      </c>
      <c r="C85" s="71" t="s">
        <v>295</v>
      </c>
      <c r="D85" s="69">
        <v>2120802</v>
      </c>
      <c r="E85" s="72" t="s">
        <v>293</v>
      </c>
      <c r="F85" s="73">
        <v>-18</v>
      </c>
      <c r="G85" s="74"/>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row>
    <row r="86" spans="1:254" s="53" customFormat="1" ht="40.5" customHeight="1">
      <c r="A86" s="69">
        <v>82</v>
      </c>
      <c r="B86" s="70" t="s">
        <v>296</v>
      </c>
      <c r="C86" s="71" t="s">
        <v>297</v>
      </c>
      <c r="D86" s="69">
        <v>2120899</v>
      </c>
      <c r="E86" s="72" t="s">
        <v>203</v>
      </c>
      <c r="F86" s="73">
        <v>10</v>
      </c>
      <c r="G86" s="74"/>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6"/>
      <c r="GR86" s="56"/>
      <c r="GS86" s="56"/>
      <c r="GT86" s="56"/>
      <c r="GU86" s="56"/>
      <c r="GV86" s="56"/>
      <c r="GW86" s="56"/>
      <c r="GX86" s="56"/>
      <c r="GY86" s="56"/>
      <c r="GZ86" s="56"/>
      <c r="HA86" s="56"/>
      <c r="HB86" s="56"/>
      <c r="HC86" s="56"/>
      <c r="HD86" s="56"/>
      <c r="HE86" s="56"/>
      <c r="HF86" s="56"/>
      <c r="HG86" s="56"/>
      <c r="HH86" s="56"/>
      <c r="HI86" s="56"/>
      <c r="HJ86" s="56"/>
      <c r="HK86" s="56"/>
      <c r="HL86" s="56"/>
      <c r="HM86" s="56"/>
      <c r="HN86" s="56"/>
      <c r="HO86" s="56"/>
      <c r="HP86" s="56"/>
      <c r="HQ86" s="56"/>
      <c r="HR86" s="56"/>
      <c r="HS86" s="56"/>
      <c r="HT86" s="56"/>
      <c r="HU86" s="56"/>
      <c r="HV86" s="56"/>
      <c r="HW86" s="56"/>
      <c r="HX86" s="56"/>
      <c r="HY86" s="56"/>
      <c r="HZ86" s="56"/>
      <c r="IA86" s="56"/>
      <c r="IB86" s="56"/>
      <c r="IC86" s="56"/>
      <c r="ID86" s="56"/>
      <c r="IE86" s="56"/>
      <c r="IF86" s="56"/>
      <c r="IG86" s="56"/>
      <c r="IH86" s="56"/>
      <c r="II86" s="56"/>
      <c r="IJ86" s="56"/>
      <c r="IK86" s="56"/>
      <c r="IL86" s="56"/>
      <c r="IM86" s="56"/>
      <c r="IN86" s="56"/>
      <c r="IO86" s="56"/>
      <c r="IP86" s="56"/>
      <c r="IQ86" s="56"/>
      <c r="IR86" s="56"/>
      <c r="IS86" s="56"/>
      <c r="IT86" s="56"/>
    </row>
    <row r="87" spans="1:254" s="53" customFormat="1" ht="30" customHeight="1">
      <c r="A87" s="69">
        <v>83</v>
      </c>
      <c r="B87" s="70" t="s">
        <v>296</v>
      </c>
      <c r="C87" s="71" t="s">
        <v>298</v>
      </c>
      <c r="D87" s="69">
        <v>2120899</v>
      </c>
      <c r="E87" s="72" t="s">
        <v>203</v>
      </c>
      <c r="F87" s="73">
        <v>35</v>
      </c>
      <c r="G87" s="74"/>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c r="HZ87" s="56"/>
      <c r="IA87" s="56"/>
      <c r="IB87" s="56"/>
      <c r="IC87" s="56"/>
      <c r="ID87" s="56"/>
      <c r="IE87" s="56"/>
      <c r="IF87" s="56"/>
      <c r="IG87" s="56"/>
      <c r="IH87" s="56"/>
      <c r="II87" s="56"/>
      <c r="IJ87" s="56"/>
      <c r="IK87" s="56"/>
      <c r="IL87" s="56"/>
      <c r="IM87" s="56"/>
      <c r="IN87" s="56"/>
      <c r="IO87" s="56"/>
      <c r="IP87" s="56"/>
      <c r="IQ87" s="56"/>
      <c r="IR87" s="56"/>
      <c r="IS87" s="56"/>
      <c r="IT87" s="56"/>
    </row>
    <row r="88" spans="1:254" s="53" customFormat="1" ht="30" customHeight="1">
      <c r="A88" s="69">
        <v>84</v>
      </c>
      <c r="B88" s="70" t="s">
        <v>296</v>
      </c>
      <c r="C88" s="71" t="s">
        <v>299</v>
      </c>
      <c r="D88" s="69">
        <v>2120899</v>
      </c>
      <c r="E88" s="72" t="s">
        <v>203</v>
      </c>
      <c r="F88" s="73">
        <v>20</v>
      </c>
      <c r="G88" s="74"/>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6"/>
      <c r="GR88" s="56"/>
      <c r="GS88" s="56"/>
      <c r="GT88" s="56"/>
      <c r="GU88" s="56"/>
      <c r="GV88" s="56"/>
      <c r="GW88" s="56"/>
      <c r="GX88" s="56"/>
      <c r="GY88" s="56"/>
      <c r="GZ88" s="56"/>
      <c r="HA88" s="56"/>
      <c r="HB88" s="56"/>
      <c r="HC88" s="56"/>
      <c r="HD88" s="56"/>
      <c r="HE88" s="56"/>
      <c r="HF88" s="56"/>
      <c r="HG88" s="56"/>
      <c r="HH88" s="56"/>
      <c r="HI88" s="56"/>
      <c r="HJ88" s="56"/>
      <c r="HK88" s="56"/>
      <c r="HL88" s="56"/>
      <c r="HM88" s="56"/>
      <c r="HN88" s="56"/>
      <c r="HO88" s="56"/>
      <c r="HP88" s="56"/>
      <c r="HQ88" s="56"/>
      <c r="HR88" s="56"/>
      <c r="HS88" s="56"/>
      <c r="HT88" s="56"/>
      <c r="HU88" s="56"/>
      <c r="HV88" s="56"/>
      <c r="HW88" s="56"/>
      <c r="HX88" s="56"/>
      <c r="HY88" s="56"/>
      <c r="HZ88" s="56"/>
      <c r="IA88" s="56"/>
      <c r="IB88" s="56"/>
      <c r="IC88" s="56"/>
      <c r="ID88" s="56"/>
      <c r="IE88" s="56"/>
      <c r="IF88" s="56"/>
      <c r="IG88" s="56"/>
      <c r="IH88" s="56"/>
      <c r="II88" s="56"/>
      <c r="IJ88" s="56"/>
      <c r="IK88" s="56"/>
      <c r="IL88" s="56"/>
      <c r="IM88" s="56"/>
      <c r="IN88" s="56"/>
      <c r="IO88" s="56"/>
      <c r="IP88" s="56"/>
      <c r="IQ88" s="56"/>
      <c r="IR88" s="56"/>
      <c r="IS88" s="56"/>
      <c r="IT88" s="56"/>
    </row>
    <row r="89" spans="1:254" s="53" customFormat="1" ht="30" customHeight="1">
      <c r="A89" s="69">
        <v>85</v>
      </c>
      <c r="B89" s="70" t="s">
        <v>296</v>
      </c>
      <c r="C89" s="71" t="s">
        <v>300</v>
      </c>
      <c r="D89" s="69">
        <v>2120802</v>
      </c>
      <c r="E89" s="72" t="s">
        <v>293</v>
      </c>
      <c r="F89" s="73">
        <v>-250</v>
      </c>
      <c r="G89" s="74"/>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c r="GQ89" s="56"/>
      <c r="GR89" s="56"/>
      <c r="GS89" s="56"/>
      <c r="GT89" s="56"/>
      <c r="GU89" s="56"/>
      <c r="GV89" s="56"/>
      <c r="GW89" s="56"/>
      <c r="GX89" s="56"/>
      <c r="GY89" s="56"/>
      <c r="GZ89" s="56"/>
      <c r="HA89" s="56"/>
      <c r="HB89" s="56"/>
      <c r="HC89" s="56"/>
      <c r="HD89" s="56"/>
      <c r="HE89" s="56"/>
      <c r="HF89" s="56"/>
      <c r="HG89" s="56"/>
      <c r="HH89" s="56"/>
      <c r="HI89" s="56"/>
      <c r="HJ89" s="56"/>
      <c r="HK89" s="56"/>
      <c r="HL89" s="56"/>
      <c r="HM89" s="56"/>
      <c r="HN89" s="56"/>
      <c r="HO89" s="56"/>
      <c r="HP89" s="56"/>
      <c r="HQ89" s="56"/>
      <c r="HR89" s="56"/>
      <c r="HS89" s="56"/>
      <c r="HT89" s="56"/>
      <c r="HU89" s="56"/>
      <c r="HV89" s="56"/>
      <c r="HW89" s="56"/>
      <c r="HX89" s="56"/>
      <c r="HY89" s="56"/>
      <c r="HZ89" s="56"/>
      <c r="IA89" s="56"/>
      <c r="IB89" s="56"/>
      <c r="IC89" s="56"/>
      <c r="ID89" s="56"/>
      <c r="IE89" s="56"/>
      <c r="IF89" s="56"/>
      <c r="IG89" s="56"/>
      <c r="IH89" s="56"/>
      <c r="II89" s="56"/>
      <c r="IJ89" s="56"/>
      <c r="IK89" s="56"/>
      <c r="IL89" s="56"/>
      <c r="IM89" s="56"/>
      <c r="IN89" s="56"/>
      <c r="IO89" s="56"/>
      <c r="IP89" s="56"/>
      <c r="IQ89" s="56"/>
      <c r="IR89" s="56"/>
      <c r="IS89" s="56"/>
      <c r="IT89" s="56"/>
    </row>
    <row r="90" spans="1:254" s="53" customFormat="1" ht="30" customHeight="1">
      <c r="A90" s="69">
        <v>86</v>
      </c>
      <c r="B90" s="70" t="s">
        <v>301</v>
      </c>
      <c r="C90" s="71" t="s">
        <v>302</v>
      </c>
      <c r="D90" s="69">
        <v>2120804</v>
      </c>
      <c r="E90" s="72" t="s">
        <v>252</v>
      </c>
      <c r="F90" s="73">
        <v>50</v>
      </c>
      <c r="G90" s="74"/>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c r="GQ90" s="56"/>
      <c r="GR90" s="56"/>
      <c r="GS90" s="56"/>
      <c r="GT90" s="56"/>
      <c r="GU90" s="56"/>
      <c r="GV90" s="56"/>
      <c r="GW90" s="56"/>
      <c r="GX90" s="56"/>
      <c r="GY90" s="56"/>
      <c r="GZ90" s="56"/>
      <c r="HA90" s="56"/>
      <c r="HB90" s="56"/>
      <c r="HC90" s="56"/>
      <c r="HD90" s="56"/>
      <c r="HE90" s="56"/>
      <c r="HF90" s="56"/>
      <c r="HG90" s="56"/>
      <c r="HH90" s="56"/>
      <c r="HI90" s="56"/>
      <c r="HJ90" s="56"/>
      <c r="HK90" s="56"/>
      <c r="HL90" s="56"/>
      <c r="HM90" s="56"/>
      <c r="HN90" s="56"/>
      <c r="HO90" s="56"/>
      <c r="HP90" s="56"/>
      <c r="HQ90" s="56"/>
      <c r="HR90" s="56"/>
      <c r="HS90" s="56"/>
      <c r="HT90" s="56"/>
      <c r="HU90" s="56"/>
      <c r="HV90" s="56"/>
      <c r="HW90" s="56"/>
      <c r="HX90" s="56"/>
      <c r="HY90" s="56"/>
      <c r="HZ90" s="56"/>
      <c r="IA90" s="56"/>
      <c r="IB90" s="56"/>
      <c r="IC90" s="56"/>
      <c r="ID90" s="56"/>
      <c r="IE90" s="56"/>
      <c r="IF90" s="56"/>
      <c r="IG90" s="56"/>
      <c r="IH90" s="56"/>
      <c r="II90" s="56"/>
      <c r="IJ90" s="56"/>
      <c r="IK90" s="56"/>
      <c r="IL90" s="56"/>
      <c r="IM90" s="56"/>
      <c r="IN90" s="56"/>
      <c r="IO90" s="56"/>
      <c r="IP90" s="56"/>
      <c r="IQ90" s="56"/>
      <c r="IR90" s="56"/>
      <c r="IS90" s="56"/>
      <c r="IT90" s="56"/>
    </row>
    <row r="91" spans="1:254" s="53" customFormat="1" ht="30" customHeight="1">
      <c r="A91" s="69">
        <v>87</v>
      </c>
      <c r="B91" s="70" t="s">
        <v>301</v>
      </c>
      <c r="C91" s="71" t="s">
        <v>303</v>
      </c>
      <c r="D91" s="69">
        <v>2120804</v>
      </c>
      <c r="E91" s="72" t="s">
        <v>252</v>
      </c>
      <c r="F91" s="73">
        <v>50</v>
      </c>
      <c r="G91" s="74"/>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c r="GQ91" s="56"/>
      <c r="GR91" s="56"/>
      <c r="GS91" s="56"/>
      <c r="GT91" s="56"/>
      <c r="GU91" s="56"/>
      <c r="GV91" s="56"/>
      <c r="GW91" s="56"/>
      <c r="GX91" s="56"/>
      <c r="GY91" s="56"/>
      <c r="GZ91" s="56"/>
      <c r="HA91" s="56"/>
      <c r="HB91" s="56"/>
      <c r="HC91" s="56"/>
      <c r="HD91" s="56"/>
      <c r="HE91" s="56"/>
      <c r="HF91" s="56"/>
      <c r="HG91" s="56"/>
      <c r="HH91" s="56"/>
      <c r="HI91" s="56"/>
      <c r="HJ91" s="56"/>
      <c r="HK91" s="56"/>
      <c r="HL91" s="56"/>
      <c r="HM91" s="56"/>
      <c r="HN91" s="56"/>
      <c r="HO91" s="56"/>
      <c r="HP91" s="56"/>
      <c r="HQ91" s="56"/>
      <c r="HR91" s="56"/>
      <c r="HS91" s="56"/>
      <c r="HT91" s="56"/>
      <c r="HU91" s="56"/>
      <c r="HV91" s="56"/>
      <c r="HW91" s="56"/>
      <c r="HX91" s="56"/>
      <c r="HY91" s="56"/>
      <c r="HZ91" s="56"/>
      <c r="IA91" s="56"/>
      <c r="IB91" s="56"/>
      <c r="IC91" s="56"/>
      <c r="ID91" s="56"/>
      <c r="IE91" s="56"/>
      <c r="IF91" s="56"/>
      <c r="IG91" s="56"/>
      <c r="IH91" s="56"/>
      <c r="II91" s="56"/>
      <c r="IJ91" s="56"/>
      <c r="IK91" s="56"/>
      <c r="IL91" s="56"/>
      <c r="IM91" s="56"/>
      <c r="IN91" s="56"/>
      <c r="IO91" s="56"/>
      <c r="IP91" s="56"/>
      <c r="IQ91" s="56"/>
      <c r="IR91" s="56"/>
      <c r="IS91" s="56"/>
      <c r="IT91" s="56"/>
    </row>
    <row r="92" spans="1:254" s="53" customFormat="1" ht="30" customHeight="1">
      <c r="A92" s="69">
        <v>88</v>
      </c>
      <c r="B92" s="70" t="s">
        <v>301</v>
      </c>
      <c r="C92" s="71" t="s">
        <v>304</v>
      </c>
      <c r="D92" s="69">
        <v>2120804</v>
      </c>
      <c r="E92" s="72" t="s">
        <v>252</v>
      </c>
      <c r="F92" s="73">
        <v>250</v>
      </c>
      <c r="G92" s="74"/>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c r="GQ92" s="56"/>
      <c r="GR92" s="56"/>
      <c r="GS92" s="56"/>
      <c r="GT92" s="56"/>
      <c r="GU92" s="56"/>
      <c r="GV92" s="56"/>
      <c r="GW92" s="56"/>
      <c r="GX92" s="56"/>
      <c r="GY92" s="56"/>
      <c r="GZ92" s="56"/>
      <c r="HA92" s="56"/>
      <c r="HB92" s="56"/>
      <c r="HC92" s="56"/>
      <c r="HD92" s="56"/>
      <c r="HE92" s="56"/>
      <c r="HF92" s="56"/>
      <c r="HG92" s="56"/>
      <c r="HH92" s="56"/>
      <c r="HI92" s="56"/>
      <c r="HJ92" s="56"/>
      <c r="HK92" s="56"/>
      <c r="HL92" s="56"/>
      <c r="HM92" s="56"/>
      <c r="HN92" s="56"/>
      <c r="HO92" s="56"/>
      <c r="HP92" s="56"/>
      <c r="HQ92" s="56"/>
      <c r="HR92" s="56"/>
      <c r="HS92" s="56"/>
      <c r="HT92" s="56"/>
      <c r="HU92" s="56"/>
      <c r="HV92" s="56"/>
      <c r="HW92" s="56"/>
      <c r="HX92" s="56"/>
      <c r="HY92" s="56"/>
      <c r="HZ92" s="56"/>
      <c r="IA92" s="56"/>
      <c r="IB92" s="56"/>
      <c r="IC92" s="56"/>
      <c r="ID92" s="56"/>
      <c r="IE92" s="56"/>
      <c r="IF92" s="56"/>
      <c r="IG92" s="56"/>
      <c r="IH92" s="56"/>
      <c r="II92" s="56"/>
      <c r="IJ92" s="56"/>
      <c r="IK92" s="56"/>
      <c r="IL92" s="56"/>
      <c r="IM92" s="56"/>
      <c r="IN92" s="56"/>
      <c r="IO92" s="56"/>
      <c r="IP92" s="56"/>
      <c r="IQ92" s="56"/>
      <c r="IR92" s="56"/>
      <c r="IS92" s="56"/>
      <c r="IT92" s="56"/>
    </row>
    <row r="93" spans="1:254" s="53" customFormat="1" ht="30" customHeight="1">
      <c r="A93" s="69">
        <v>89</v>
      </c>
      <c r="B93" s="70" t="s">
        <v>301</v>
      </c>
      <c r="C93" s="71" t="s">
        <v>304</v>
      </c>
      <c r="D93" s="69">
        <v>2121401</v>
      </c>
      <c r="E93" s="72" t="s">
        <v>305</v>
      </c>
      <c r="F93" s="73">
        <v>142</v>
      </c>
      <c r="G93" s="74"/>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c r="GQ93" s="56"/>
      <c r="GR93" s="56"/>
      <c r="GS93" s="56"/>
      <c r="GT93" s="56"/>
      <c r="GU93" s="56"/>
      <c r="GV93" s="56"/>
      <c r="GW93" s="56"/>
      <c r="GX93" s="56"/>
      <c r="GY93" s="56"/>
      <c r="GZ93" s="56"/>
      <c r="HA93" s="56"/>
      <c r="HB93" s="56"/>
      <c r="HC93" s="56"/>
      <c r="HD93" s="56"/>
      <c r="HE93" s="56"/>
      <c r="HF93" s="56"/>
      <c r="HG93" s="56"/>
      <c r="HH93" s="56"/>
      <c r="HI93" s="56"/>
      <c r="HJ93" s="56"/>
      <c r="HK93" s="56"/>
      <c r="HL93" s="56"/>
      <c r="HM93" s="56"/>
      <c r="HN93" s="56"/>
      <c r="HO93" s="56"/>
      <c r="HP93" s="56"/>
      <c r="HQ93" s="56"/>
      <c r="HR93" s="56"/>
      <c r="HS93" s="56"/>
      <c r="HT93" s="56"/>
      <c r="HU93" s="56"/>
      <c r="HV93" s="56"/>
      <c r="HW93" s="56"/>
      <c r="HX93" s="56"/>
      <c r="HY93" s="56"/>
      <c r="HZ93" s="56"/>
      <c r="IA93" s="56"/>
      <c r="IB93" s="56"/>
      <c r="IC93" s="56"/>
      <c r="ID93" s="56"/>
      <c r="IE93" s="56"/>
      <c r="IF93" s="56"/>
      <c r="IG93" s="56"/>
      <c r="IH93" s="56"/>
      <c r="II93" s="56"/>
      <c r="IJ93" s="56"/>
      <c r="IK93" s="56"/>
      <c r="IL93" s="56"/>
      <c r="IM93" s="56"/>
      <c r="IN93" s="56"/>
      <c r="IO93" s="56"/>
      <c r="IP93" s="56"/>
      <c r="IQ93" s="56"/>
      <c r="IR93" s="56"/>
      <c r="IS93" s="56"/>
      <c r="IT93" s="56"/>
    </row>
    <row r="94" spans="1:254" s="53" customFormat="1" ht="30" customHeight="1">
      <c r="A94" s="69">
        <v>90</v>
      </c>
      <c r="B94" s="70" t="s">
        <v>301</v>
      </c>
      <c r="C94" s="71" t="s">
        <v>306</v>
      </c>
      <c r="D94" s="69">
        <v>2120804</v>
      </c>
      <c r="E94" s="72" t="s">
        <v>252</v>
      </c>
      <c r="F94" s="73">
        <v>350</v>
      </c>
      <c r="G94" s="74"/>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c r="GQ94" s="56"/>
      <c r="GR94" s="56"/>
      <c r="GS94" s="56"/>
      <c r="GT94" s="56"/>
      <c r="GU94" s="56"/>
      <c r="GV94" s="56"/>
      <c r="GW94" s="56"/>
      <c r="GX94" s="56"/>
      <c r="GY94" s="56"/>
      <c r="GZ94" s="56"/>
      <c r="HA94" s="56"/>
      <c r="HB94" s="56"/>
      <c r="HC94" s="56"/>
      <c r="HD94" s="56"/>
      <c r="HE94" s="56"/>
      <c r="HF94" s="56"/>
      <c r="HG94" s="56"/>
      <c r="HH94" s="56"/>
      <c r="HI94" s="56"/>
      <c r="HJ94" s="56"/>
      <c r="HK94" s="56"/>
      <c r="HL94" s="56"/>
      <c r="HM94" s="56"/>
      <c r="HN94" s="56"/>
      <c r="HO94" s="56"/>
      <c r="HP94" s="56"/>
      <c r="HQ94" s="56"/>
      <c r="HR94" s="56"/>
      <c r="HS94" s="56"/>
      <c r="HT94" s="56"/>
      <c r="HU94" s="56"/>
      <c r="HV94" s="56"/>
      <c r="HW94" s="56"/>
      <c r="HX94" s="56"/>
      <c r="HY94" s="56"/>
      <c r="HZ94" s="56"/>
      <c r="IA94" s="56"/>
      <c r="IB94" s="56"/>
      <c r="IC94" s="56"/>
      <c r="ID94" s="56"/>
      <c r="IE94" s="56"/>
      <c r="IF94" s="56"/>
      <c r="IG94" s="56"/>
      <c r="IH94" s="56"/>
      <c r="II94" s="56"/>
      <c r="IJ94" s="56"/>
      <c r="IK94" s="56"/>
      <c r="IL94" s="56"/>
      <c r="IM94" s="56"/>
      <c r="IN94" s="56"/>
      <c r="IO94" s="56"/>
      <c r="IP94" s="56"/>
      <c r="IQ94" s="56"/>
      <c r="IR94" s="56"/>
      <c r="IS94" s="56"/>
      <c r="IT94" s="56"/>
    </row>
    <row r="95" spans="1:254" s="53" customFormat="1" ht="30" customHeight="1">
      <c r="A95" s="69">
        <v>91</v>
      </c>
      <c r="B95" s="70" t="s">
        <v>301</v>
      </c>
      <c r="C95" s="71" t="s">
        <v>307</v>
      </c>
      <c r="D95" s="69">
        <v>2120804</v>
      </c>
      <c r="E95" s="72" t="s">
        <v>252</v>
      </c>
      <c r="F95" s="73">
        <v>5</v>
      </c>
      <c r="G95" s="74"/>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c r="GU95" s="56"/>
      <c r="GV95" s="56"/>
      <c r="GW95" s="56"/>
      <c r="GX95" s="56"/>
      <c r="GY95" s="56"/>
      <c r="GZ95" s="56"/>
      <c r="HA95" s="56"/>
      <c r="HB95" s="56"/>
      <c r="HC95" s="56"/>
      <c r="HD95" s="56"/>
      <c r="HE95" s="56"/>
      <c r="HF95" s="56"/>
      <c r="HG95" s="56"/>
      <c r="HH95" s="56"/>
      <c r="HI95" s="56"/>
      <c r="HJ95" s="56"/>
      <c r="HK95" s="56"/>
      <c r="HL95" s="56"/>
      <c r="HM95" s="56"/>
      <c r="HN95" s="56"/>
      <c r="HO95" s="56"/>
      <c r="HP95" s="56"/>
      <c r="HQ95" s="56"/>
      <c r="HR95" s="56"/>
      <c r="HS95" s="56"/>
      <c r="HT95" s="56"/>
      <c r="HU95" s="56"/>
      <c r="HV95" s="56"/>
      <c r="HW95" s="56"/>
      <c r="HX95" s="56"/>
      <c r="HY95" s="56"/>
      <c r="HZ95" s="56"/>
      <c r="IA95" s="56"/>
      <c r="IB95" s="56"/>
      <c r="IC95" s="56"/>
      <c r="ID95" s="56"/>
      <c r="IE95" s="56"/>
      <c r="IF95" s="56"/>
      <c r="IG95" s="56"/>
      <c r="IH95" s="56"/>
      <c r="II95" s="56"/>
      <c r="IJ95" s="56"/>
      <c r="IK95" s="56"/>
      <c r="IL95" s="56"/>
      <c r="IM95" s="56"/>
      <c r="IN95" s="56"/>
      <c r="IO95" s="56"/>
      <c r="IP95" s="56"/>
      <c r="IQ95" s="56"/>
      <c r="IR95" s="56"/>
      <c r="IS95" s="56"/>
      <c r="IT95" s="56"/>
    </row>
    <row r="96" spans="1:254" s="53" customFormat="1" ht="30" customHeight="1">
      <c r="A96" s="69">
        <v>92</v>
      </c>
      <c r="B96" s="70" t="s">
        <v>301</v>
      </c>
      <c r="C96" s="71" t="s">
        <v>308</v>
      </c>
      <c r="D96" s="69">
        <v>2120804</v>
      </c>
      <c r="E96" s="72" t="s">
        <v>252</v>
      </c>
      <c r="F96" s="73">
        <v>-161</v>
      </c>
      <c r="G96" s="74"/>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c r="GQ96" s="56"/>
      <c r="GR96" s="56"/>
      <c r="GS96" s="56"/>
      <c r="GT96" s="56"/>
      <c r="GU96" s="56"/>
      <c r="GV96" s="56"/>
      <c r="GW96" s="56"/>
      <c r="GX96" s="56"/>
      <c r="GY96" s="56"/>
      <c r="GZ96" s="56"/>
      <c r="HA96" s="56"/>
      <c r="HB96" s="56"/>
      <c r="HC96" s="56"/>
      <c r="HD96" s="56"/>
      <c r="HE96" s="56"/>
      <c r="HF96" s="56"/>
      <c r="HG96" s="56"/>
      <c r="HH96" s="56"/>
      <c r="HI96" s="56"/>
      <c r="HJ96" s="56"/>
      <c r="HK96" s="56"/>
      <c r="HL96" s="56"/>
      <c r="HM96" s="56"/>
      <c r="HN96" s="56"/>
      <c r="HO96" s="56"/>
      <c r="HP96" s="56"/>
      <c r="HQ96" s="56"/>
      <c r="HR96" s="56"/>
      <c r="HS96" s="56"/>
      <c r="HT96" s="56"/>
      <c r="HU96" s="56"/>
      <c r="HV96" s="56"/>
      <c r="HW96" s="56"/>
      <c r="HX96" s="56"/>
      <c r="HY96" s="56"/>
      <c r="HZ96" s="56"/>
      <c r="IA96" s="56"/>
      <c r="IB96" s="56"/>
      <c r="IC96" s="56"/>
      <c r="ID96" s="56"/>
      <c r="IE96" s="56"/>
      <c r="IF96" s="56"/>
      <c r="IG96" s="56"/>
      <c r="IH96" s="56"/>
      <c r="II96" s="56"/>
      <c r="IJ96" s="56"/>
      <c r="IK96" s="56"/>
      <c r="IL96" s="56"/>
      <c r="IM96" s="56"/>
      <c r="IN96" s="56"/>
      <c r="IO96" s="56"/>
      <c r="IP96" s="56"/>
      <c r="IQ96" s="56"/>
      <c r="IR96" s="56"/>
      <c r="IS96" s="56"/>
      <c r="IT96" s="56"/>
    </row>
    <row r="97" spans="1:254" s="53" customFormat="1" ht="30" customHeight="1">
      <c r="A97" s="69">
        <v>93</v>
      </c>
      <c r="B97" s="70" t="s">
        <v>301</v>
      </c>
      <c r="C97" s="71" t="s">
        <v>309</v>
      </c>
      <c r="D97" s="69">
        <v>2120804</v>
      </c>
      <c r="E97" s="72" t="s">
        <v>252</v>
      </c>
      <c r="F97" s="73">
        <v>-351</v>
      </c>
      <c r="G97" s="74"/>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row>
    <row r="98" spans="1:254" s="53" customFormat="1" ht="30" customHeight="1">
      <c r="A98" s="69">
        <v>94</v>
      </c>
      <c r="B98" s="70" t="s">
        <v>301</v>
      </c>
      <c r="C98" s="71" t="s">
        <v>310</v>
      </c>
      <c r="D98" s="69">
        <v>2120804</v>
      </c>
      <c r="E98" s="72" t="s">
        <v>252</v>
      </c>
      <c r="F98" s="73">
        <v>-13</v>
      </c>
      <c r="G98" s="74"/>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row>
    <row r="99" spans="1:254" s="53" customFormat="1" ht="30" customHeight="1">
      <c r="A99" s="69">
        <v>95</v>
      </c>
      <c r="B99" s="70" t="s">
        <v>301</v>
      </c>
      <c r="C99" s="71" t="s">
        <v>311</v>
      </c>
      <c r="D99" s="69">
        <v>2120804</v>
      </c>
      <c r="E99" s="72" t="s">
        <v>252</v>
      </c>
      <c r="F99" s="73">
        <v>-225</v>
      </c>
      <c r="G99" s="74"/>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c r="IJ99" s="56"/>
      <c r="IK99" s="56"/>
      <c r="IL99" s="56"/>
      <c r="IM99" s="56"/>
      <c r="IN99" s="56"/>
      <c r="IO99" s="56"/>
      <c r="IP99" s="56"/>
      <c r="IQ99" s="56"/>
      <c r="IR99" s="56"/>
      <c r="IS99" s="56"/>
      <c r="IT99" s="56"/>
    </row>
    <row r="100" spans="1:254" s="53" customFormat="1" ht="30" customHeight="1">
      <c r="A100" s="69">
        <v>96</v>
      </c>
      <c r="B100" s="70" t="s">
        <v>312</v>
      </c>
      <c r="C100" s="71" t="s">
        <v>313</v>
      </c>
      <c r="D100" s="69">
        <v>2120899</v>
      </c>
      <c r="E100" s="72" t="s">
        <v>203</v>
      </c>
      <c r="F100" s="73">
        <v>100</v>
      </c>
      <c r="G100" s="74"/>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c r="HZ100" s="56"/>
      <c r="IA100" s="56"/>
      <c r="IB100" s="56"/>
      <c r="IC100" s="56"/>
      <c r="ID100" s="56"/>
      <c r="IE100" s="56"/>
      <c r="IF100" s="56"/>
      <c r="IG100" s="56"/>
      <c r="IH100" s="56"/>
      <c r="II100" s="56"/>
      <c r="IJ100" s="56"/>
      <c r="IK100" s="56"/>
      <c r="IL100" s="56"/>
      <c r="IM100" s="56"/>
      <c r="IN100" s="56"/>
      <c r="IO100" s="56"/>
      <c r="IP100" s="56"/>
      <c r="IQ100" s="56"/>
      <c r="IR100" s="56"/>
      <c r="IS100" s="56"/>
      <c r="IT100" s="56"/>
    </row>
    <row r="101" spans="1:254" s="53" customFormat="1" ht="40.5" customHeight="1">
      <c r="A101" s="69">
        <v>97</v>
      </c>
      <c r="B101" s="70" t="s">
        <v>312</v>
      </c>
      <c r="C101" s="71" t="s">
        <v>314</v>
      </c>
      <c r="D101" s="69">
        <v>2120899</v>
      </c>
      <c r="E101" s="72" t="s">
        <v>203</v>
      </c>
      <c r="F101" s="73">
        <v>0.7</v>
      </c>
      <c r="G101" s="74"/>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c r="IK101" s="56"/>
      <c r="IL101" s="56"/>
      <c r="IM101" s="56"/>
      <c r="IN101" s="56"/>
      <c r="IO101" s="56"/>
      <c r="IP101" s="56"/>
      <c r="IQ101" s="56"/>
      <c r="IR101" s="56"/>
      <c r="IS101" s="56"/>
      <c r="IT101" s="56"/>
    </row>
    <row r="102" spans="1:254" s="53" customFormat="1" ht="30" customHeight="1">
      <c r="A102" s="69">
        <v>98</v>
      </c>
      <c r="B102" s="70" t="s">
        <v>312</v>
      </c>
      <c r="C102" s="71" t="s">
        <v>315</v>
      </c>
      <c r="D102" s="69">
        <v>2120899</v>
      </c>
      <c r="E102" s="72" t="s">
        <v>203</v>
      </c>
      <c r="F102" s="73">
        <v>35</v>
      </c>
      <c r="G102" s="74"/>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c r="GQ102" s="56"/>
      <c r="GR102" s="56"/>
      <c r="GS102" s="56"/>
      <c r="GT102" s="56"/>
      <c r="GU102" s="56"/>
      <c r="GV102" s="56"/>
      <c r="GW102" s="56"/>
      <c r="GX102" s="56"/>
      <c r="GY102" s="56"/>
      <c r="GZ102" s="56"/>
      <c r="HA102" s="56"/>
      <c r="HB102" s="56"/>
      <c r="HC102" s="56"/>
      <c r="HD102" s="56"/>
      <c r="HE102" s="56"/>
      <c r="HF102" s="56"/>
      <c r="HG102" s="56"/>
      <c r="HH102" s="56"/>
      <c r="HI102" s="56"/>
      <c r="HJ102" s="56"/>
      <c r="HK102" s="56"/>
      <c r="HL102" s="56"/>
      <c r="HM102" s="56"/>
      <c r="HN102" s="56"/>
      <c r="HO102" s="56"/>
      <c r="HP102" s="56"/>
      <c r="HQ102" s="56"/>
      <c r="HR102" s="56"/>
      <c r="HS102" s="56"/>
      <c r="HT102" s="56"/>
      <c r="HU102" s="56"/>
      <c r="HV102" s="56"/>
      <c r="HW102" s="56"/>
      <c r="HX102" s="56"/>
      <c r="HY102" s="56"/>
      <c r="HZ102" s="56"/>
      <c r="IA102" s="56"/>
      <c r="IB102" s="56"/>
      <c r="IC102" s="56"/>
      <c r="ID102" s="56"/>
      <c r="IE102" s="56"/>
      <c r="IF102" s="56"/>
      <c r="IG102" s="56"/>
      <c r="IH102" s="56"/>
      <c r="II102" s="56"/>
      <c r="IJ102" s="56"/>
      <c r="IK102" s="56"/>
      <c r="IL102" s="56"/>
      <c r="IM102" s="56"/>
      <c r="IN102" s="56"/>
      <c r="IO102" s="56"/>
      <c r="IP102" s="56"/>
      <c r="IQ102" s="56"/>
      <c r="IR102" s="56"/>
      <c r="IS102" s="56"/>
      <c r="IT102" s="56"/>
    </row>
    <row r="103" spans="1:254" s="53" customFormat="1" ht="30" customHeight="1">
      <c r="A103" s="69">
        <v>99</v>
      </c>
      <c r="B103" s="70" t="s">
        <v>312</v>
      </c>
      <c r="C103" s="71" t="s">
        <v>316</v>
      </c>
      <c r="D103" s="69">
        <v>2120899</v>
      </c>
      <c r="E103" s="72" t="s">
        <v>203</v>
      </c>
      <c r="F103" s="73">
        <v>20</v>
      </c>
      <c r="G103" s="74"/>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c r="HZ103" s="56"/>
      <c r="IA103" s="56"/>
      <c r="IB103" s="56"/>
      <c r="IC103" s="56"/>
      <c r="ID103" s="56"/>
      <c r="IE103" s="56"/>
      <c r="IF103" s="56"/>
      <c r="IG103" s="56"/>
      <c r="IH103" s="56"/>
      <c r="II103" s="56"/>
      <c r="IJ103" s="56"/>
      <c r="IK103" s="56"/>
      <c r="IL103" s="56"/>
      <c r="IM103" s="56"/>
      <c r="IN103" s="56"/>
      <c r="IO103" s="56"/>
      <c r="IP103" s="56"/>
      <c r="IQ103" s="56"/>
      <c r="IR103" s="56"/>
      <c r="IS103" s="56"/>
      <c r="IT103" s="56"/>
    </row>
    <row r="104" spans="1:254" s="53" customFormat="1" ht="40.5" customHeight="1">
      <c r="A104" s="69">
        <v>100</v>
      </c>
      <c r="B104" s="70" t="s">
        <v>312</v>
      </c>
      <c r="C104" s="71" t="s">
        <v>317</v>
      </c>
      <c r="D104" s="69">
        <v>2120899</v>
      </c>
      <c r="E104" s="72" t="s">
        <v>203</v>
      </c>
      <c r="F104" s="73">
        <v>5</v>
      </c>
      <c r="G104" s="74"/>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row>
    <row r="105" spans="1:254" s="53" customFormat="1" ht="39" customHeight="1">
      <c r="A105" s="69">
        <v>101</v>
      </c>
      <c r="B105" s="70" t="s">
        <v>312</v>
      </c>
      <c r="C105" s="71" t="s">
        <v>318</v>
      </c>
      <c r="D105" s="69">
        <v>2120899</v>
      </c>
      <c r="E105" s="72" t="s">
        <v>203</v>
      </c>
      <c r="F105" s="79">
        <v>-0.04</v>
      </c>
      <c r="G105" s="74"/>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c r="HM105" s="56"/>
      <c r="HN105" s="56"/>
      <c r="HO105" s="56"/>
      <c r="HP105" s="56"/>
      <c r="HQ105" s="56"/>
      <c r="HR105" s="56"/>
      <c r="HS105" s="56"/>
      <c r="HT105" s="56"/>
      <c r="HU105" s="56"/>
      <c r="HV105" s="56"/>
      <c r="HW105" s="56"/>
      <c r="HX105" s="56"/>
      <c r="HY105" s="56"/>
      <c r="HZ105" s="56"/>
      <c r="IA105" s="56"/>
      <c r="IB105" s="56"/>
      <c r="IC105" s="56"/>
      <c r="ID105" s="56"/>
      <c r="IE105" s="56"/>
      <c r="IF105" s="56"/>
      <c r="IG105" s="56"/>
      <c r="IH105" s="56"/>
      <c r="II105" s="56"/>
      <c r="IJ105" s="56"/>
      <c r="IK105" s="56"/>
      <c r="IL105" s="56"/>
      <c r="IM105" s="56"/>
      <c r="IN105" s="56"/>
      <c r="IO105" s="56"/>
      <c r="IP105" s="56"/>
      <c r="IQ105" s="56"/>
      <c r="IR105" s="56"/>
      <c r="IS105" s="56"/>
      <c r="IT105" s="56"/>
    </row>
    <row r="106" spans="1:254" s="53" customFormat="1" ht="30" customHeight="1">
      <c r="A106" s="69">
        <v>102</v>
      </c>
      <c r="B106" s="70" t="s">
        <v>312</v>
      </c>
      <c r="C106" s="71" t="s">
        <v>319</v>
      </c>
      <c r="D106" s="69">
        <v>2120899</v>
      </c>
      <c r="E106" s="72" t="s">
        <v>203</v>
      </c>
      <c r="F106" s="73">
        <v>-0.5</v>
      </c>
      <c r="G106" s="74"/>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c r="GQ106" s="56"/>
      <c r="GR106" s="56"/>
      <c r="GS106" s="56"/>
      <c r="GT106" s="56"/>
      <c r="GU106" s="56"/>
      <c r="GV106" s="56"/>
      <c r="GW106" s="56"/>
      <c r="GX106" s="56"/>
      <c r="GY106" s="56"/>
      <c r="GZ106" s="56"/>
      <c r="HA106" s="56"/>
      <c r="HB106" s="56"/>
      <c r="HC106" s="56"/>
      <c r="HD106" s="56"/>
      <c r="HE106" s="56"/>
      <c r="HF106" s="56"/>
      <c r="HG106" s="56"/>
      <c r="HH106" s="56"/>
      <c r="HI106" s="56"/>
      <c r="HJ106" s="56"/>
      <c r="HK106" s="56"/>
      <c r="HL106" s="56"/>
      <c r="HM106" s="56"/>
      <c r="HN106" s="56"/>
      <c r="HO106" s="56"/>
      <c r="HP106" s="56"/>
      <c r="HQ106" s="56"/>
      <c r="HR106" s="56"/>
      <c r="HS106" s="56"/>
      <c r="HT106" s="56"/>
      <c r="HU106" s="56"/>
      <c r="HV106" s="56"/>
      <c r="HW106" s="56"/>
      <c r="HX106" s="56"/>
      <c r="HY106" s="56"/>
      <c r="HZ106" s="56"/>
      <c r="IA106" s="56"/>
      <c r="IB106" s="56"/>
      <c r="IC106" s="56"/>
      <c r="ID106" s="56"/>
      <c r="IE106" s="56"/>
      <c r="IF106" s="56"/>
      <c r="IG106" s="56"/>
      <c r="IH106" s="56"/>
      <c r="II106" s="56"/>
      <c r="IJ106" s="56"/>
      <c r="IK106" s="56"/>
      <c r="IL106" s="56"/>
      <c r="IM106" s="56"/>
      <c r="IN106" s="56"/>
      <c r="IO106" s="56"/>
      <c r="IP106" s="56"/>
      <c r="IQ106" s="56"/>
      <c r="IR106" s="56"/>
      <c r="IS106" s="56"/>
      <c r="IT106" s="56"/>
    </row>
    <row r="107" spans="1:254" s="53" customFormat="1" ht="30" customHeight="1">
      <c r="A107" s="69">
        <v>103</v>
      </c>
      <c r="B107" s="70" t="s">
        <v>312</v>
      </c>
      <c r="C107" s="71" t="s">
        <v>320</v>
      </c>
      <c r="D107" s="69">
        <v>2120899</v>
      </c>
      <c r="E107" s="72" t="s">
        <v>203</v>
      </c>
      <c r="F107" s="73">
        <v>-807</v>
      </c>
      <c r="G107" s="74"/>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c r="GQ107" s="56"/>
      <c r="GR107" s="56"/>
      <c r="GS107" s="56"/>
      <c r="GT107" s="56"/>
      <c r="GU107" s="56"/>
      <c r="GV107" s="56"/>
      <c r="GW107" s="56"/>
      <c r="GX107" s="56"/>
      <c r="GY107" s="56"/>
      <c r="GZ107" s="56"/>
      <c r="HA107" s="56"/>
      <c r="HB107" s="56"/>
      <c r="HC107" s="56"/>
      <c r="HD107" s="56"/>
      <c r="HE107" s="56"/>
      <c r="HF107" s="56"/>
      <c r="HG107" s="56"/>
      <c r="HH107" s="56"/>
      <c r="HI107" s="56"/>
      <c r="HJ107" s="56"/>
      <c r="HK107" s="56"/>
      <c r="HL107" s="56"/>
      <c r="HM107" s="56"/>
      <c r="HN107" s="56"/>
      <c r="HO107" s="56"/>
      <c r="HP107" s="56"/>
      <c r="HQ107" s="56"/>
      <c r="HR107" s="56"/>
      <c r="HS107" s="56"/>
      <c r="HT107" s="56"/>
      <c r="HU107" s="56"/>
      <c r="HV107" s="56"/>
      <c r="HW107" s="56"/>
      <c r="HX107" s="56"/>
      <c r="HY107" s="56"/>
      <c r="HZ107" s="56"/>
      <c r="IA107" s="56"/>
      <c r="IB107" s="56"/>
      <c r="IC107" s="56"/>
      <c r="ID107" s="56"/>
      <c r="IE107" s="56"/>
      <c r="IF107" s="56"/>
      <c r="IG107" s="56"/>
      <c r="IH107" s="56"/>
      <c r="II107" s="56"/>
      <c r="IJ107" s="56"/>
      <c r="IK107" s="56"/>
      <c r="IL107" s="56"/>
      <c r="IM107" s="56"/>
      <c r="IN107" s="56"/>
      <c r="IO107" s="56"/>
      <c r="IP107" s="56"/>
      <c r="IQ107" s="56"/>
      <c r="IR107" s="56"/>
      <c r="IS107" s="56"/>
      <c r="IT107" s="56"/>
    </row>
    <row r="108" spans="1:254" s="53" customFormat="1" ht="30" customHeight="1">
      <c r="A108" s="69">
        <v>104</v>
      </c>
      <c r="B108" s="70" t="s">
        <v>312</v>
      </c>
      <c r="C108" s="71" t="s">
        <v>321</v>
      </c>
      <c r="D108" s="69">
        <v>2120899</v>
      </c>
      <c r="E108" s="72" t="s">
        <v>203</v>
      </c>
      <c r="F108" s="73">
        <v>-8.5</v>
      </c>
      <c r="G108" s="74"/>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row>
    <row r="109" spans="1:254" s="53" customFormat="1" ht="39" customHeight="1">
      <c r="A109" s="69">
        <v>105</v>
      </c>
      <c r="B109" s="70" t="s">
        <v>312</v>
      </c>
      <c r="C109" s="71" t="s">
        <v>322</v>
      </c>
      <c r="D109" s="69">
        <v>2120899</v>
      </c>
      <c r="E109" s="72" t="s">
        <v>203</v>
      </c>
      <c r="F109" s="73">
        <v>-165</v>
      </c>
      <c r="G109" s="74"/>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c r="GQ109" s="56"/>
      <c r="GR109" s="56"/>
      <c r="GS109" s="56"/>
      <c r="GT109" s="56"/>
      <c r="GU109" s="56"/>
      <c r="GV109" s="56"/>
      <c r="GW109" s="56"/>
      <c r="GX109" s="56"/>
      <c r="GY109" s="56"/>
      <c r="GZ109" s="56"/>
      <c r="HA109" s="56"/>
      <c r="HB109" s="56"/>
      <c r="HC109" s="56"/>
      <c r="HD109" s="56"/>
      <c r="HE109" s="56"/>
      <c r="HF109" s="56"/>
      <c r="HG109" s="56"/>
      <c r="HH109" s="56"/>
      <c r="HI109" s="56"/>
      <c r="HJ109" s="56"/>
      <c r="HK109" s="56"/>
      <c r="HL109" s="56"/>
      <c r="HM109" s="56"/>
      <c r="HN109" s="56"/>
      <c r="HO109" s="56"/>
      <c r="HP109" s="56"/>
      <c r="HQ109" s="56"/>
      <c r="HR109" s="56"/>
      <c r="HS109" s="56"/>
      <c r="HT109" s="56"/>
      <c r="HU109" s="56"/>
      <c r="HV109" s="56"/>
      <c r="HW109" s="56"/>
      <c r="HX109" s="56"/>
      <c r="HY109" s="56"/>
      <c r="HZ109" s="56"/>
      <c r="IA109" s="56"/>
      <c r="IB109" s="56"/>
      <c r="IC109" s="56"/>
      <c r="ID109" s="56"/>
      <c r="IE109" s="56"/>
      <c r="IF109" s="56"/>
      <c r="IG109" s="56"/>
      <c r="IH109" s="56"/>
      <c r="II109" s="56"/>
      <c r="IJ109" s="56"/>
      <c r="IK109" s="56"/>
      <c r="IL109" s="56"/>
      <c r="IM109" s="56"/>
      <c r="IN109" s="56"/>
      <c r="IO109" s="56"/>
      <c r="IP109" s="56"/>
      <c r="IQ109" s="56"/>
      <c r="IR109" s="56"/>
      <c r="IS109" s="56"/>
      <c r="IT109" s="56"/>
    </row>
    <row r="110" spans="1:254" s="53" customFormat="1" ht="30" customHeight="1">
      <c r="A110" s="69">
        <v>106</v>
      </c>
      <c r="B110" s="70" t="s">
        <v>323</v>
      </c>
      <c r="C110" s="71" t="s">
        <v>324</v>
      </c>
      <c r="D110" s="69">
        <v>2120804</v>
      </c>
      <c r="E110" s="72" t="s">
        <v>252</v>
      </c>
      <c r="F110" s="73">
        <v>140</v>
      </c>
      <c r="G110" s="74"/>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row>
    <row r="111" spans="1:254" s="53" customFormat="1" ht="57.75" customHeight="1">
      <c r="A111" s="69">
        <v>107</v>
      </c>
      <c r="B111" s="70" t="s">
        <v>323</v>
      </c>
      <c r="C111" s="71" t="s">
        <v>325</v>
      </c>
      <c r="D111" s="69">
        <v>2120899</v>
      </c>
      <c r="E111" s="72" t="s">
        <v>203</v>
      </c>
      <c r="F111" s="73">
        <v>119</v>
      </c>
      <c r="G111" s="74"/>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c r="IS111" s="56"/>
      <c r="IT111" s="56"/>
    </row>
    <row r="112" spans="1:254" s="53" customFormat="1" ht="57.75" customHeight="1">
      <c r="A112" s="69">
        <v>108</v>
      </c>
      <c r="B112" s="70" t="s">
        <v>323</v>
      </c>
      <c r="C112" s="71" t="s">
        <v>326</v>
      </c>
      <c r="D112" s="69">
        <v>2120804</v>
      </c>
      <c r="E112" s="72" t="s">
        <v>252</v>
      </c>
      <c r="F112" s="73">
        <v>20</v>
      </c>
      <c r="G112" s="74"/>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c r="HY112" s="56"/>
      <c r="HZ112" s="56"/>
      <c r="IA112" s="56"/>
      <c r="IB112" s="56"/>
      <c r="IC112" s="56"/>
      <c r="ID112" s="56"/>
      <c r="IE112" s="56"/>
      <c r="IF112" s="56"/>
      <c r="IG112" s="56"/>
      <c r="IH112" s="56"/>
      <c r="II112" s="56"/>
      <c r="IJ112" s="56"/>
      <c r="IK112" s="56"/>
      <c r="IL112" s="56"/>
      <c r="IM112" s="56"/>
      <c r="IN112" s="56"/>
      <c r="IO112" s="56"/>
      <c r="IP112" s="56"/>
      <c r="IQ112" s="56"/>
      <c r="IR112" s="56"/>
      <c r="IS112" s="56"/>
      <c r="IT112" s="56"/>
    </row>
    <row r="113" spans="1:254" s="53" customFormat="1" ht="30" customHeight="1">
      <c r="A113" s="69">
        <v>109</v>
      </c>
      <c r="B113" s="70" t="s">
        <v>323</v>
      </c>
      <c r="C113" s="71" t="s">
        <v>327</v>
      </c>
      <c r="D113" s="69">
        <v>2120804</v>
      </c>
      <c r="E113" s="72" t="s">
        <v>252</v>
      </c>
      <c r="F113" s="73">
        <v>-6</v>
      </c>
      <c r="G113" s="74"/>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c r="HZ113" s="56"/>
      <c r="IA113" s="56"/>
      <c r="IB113" s="56"/>
      <c r="IC113" s="56"/>
      <c r="ID113" s="56"/>
      <c r="IE113" s="56"/>
      <c r="IF113" s="56"/>
      <c r="IG113" s="56"/>
      <c r="IH113" s="56"/>
      <c r="II113" s="56"/>
      <c r="IJ113" s="56"/>
      <c r="IK113" s="56"/>
      <c r="IL113" s="56"/>
      <c r="IM113" s="56"/>
      <c r="IN113" s="56"/>
      <c r="IO113" s="56"/>
      <c r="IP113" s="56"/>
      <c r="IQ113" s="56"/>
      <c r="IR113" s="56"/>
      <c r="IS113" s="56"/>
      <c r="IT113" s="56"/>
    </row>
    <row r="114" spans="1:254" s="53" customFormat="1" ht="57.75" customHeight="1">
      <c r="A114" s="69">
        <v>110</v>
      </c>
      <c r="B114" s="70" t="s">
        <v>323</v>
      </c>
      <c r="C114" s="71" t="s">
        <v>326</v>
      </c>
      <c r="D114" s="69">
        <v>2121401</v>
      </c>
      <c r="E114" s="72" t="s">
        <v>305</v>
      </c>
      <c r="F114" s="73">
        <v>-142</v>
      </c>
      <c r="G114" s="74"/>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c r="IJ114" s="56"/>
      <c r="IK114" s="56"/>
      <c r="IL114" s="56"/>
      <c r="IM114" s="56"/>
      <c r="IN114" s="56"/>
      <c r="IO114" s="56"/>
      <c r="IP114" s="56"/>
      <c r="IQ114" s="56"/>
      <c r="IR114" s="56"/>
      <c r="IS114" s="56"/>
      <c r="IT114" s="56"/>
    </row>
    <row r="115" spans="1:254" s="53" customFormat="1" ht="30" customHeight="1">
      <c r="A115" s="69">
        <v>111</v>
      </c>
      <c r="B115" s="70" t="s">
        <v>323</v>
      </c>
      <c r="C115" s="71" t="s">
        <v>328</v>
      </c>
      <c r="D115" s="69">
        <v>2120899</v>
      </c>
      <c r="E115" s="72" t="s">
        <v>203</v>
      </c>
      <c r="F115" s="73">
        <v>-3.6</v>
      </c>
      <c r="G115" s="74"/>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row>
    <row r="116" spans="1:254" s="53" customFormat="1" ht="30" customHeight="1">
      <c r="A116" s="69">
        <v>112</v>
      </c>
      <c r="B116" s="70" t="s">
        <v>329</v>
      </c>
      <c r="C116" s="71" t="s">
        <v>330</v>
      </c>
      <c r="D116" s="69">
        <v>2120899</v>
      </c>
      <c r="E116" s="72" t="s">
        <v>203</v>
      </c>
      <c r="F116" s="73">
        <v>4</v>
      </c>
      <c r="G116" s="74"/>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row>
    <row r="117" spans="1:254" s="53" customFormat="1" ht="30" customHeight="1">
      <c r="A117" s="69">
        <v>113</v>
      </c>
      <c r="B117" s="70" t="s">
        <v>329</v>
      </c>
      <c r="C117" s="71" t="s">
        <v>331</v>
      </c>
      <c r="D117" s="69">
        <v>2120899</v>
      </c>
      <c r="E117" s="72" t="s">
        <v>203</v>
      </c>
      <c r="F117" s="73">
        <v>22</v>
      </c>
      <c r="G117" s="74"/>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c r="GQ117" s="56"/>
      <c r="GR117" s="56"/>
      <c r="GS117" s="56"/>
      <c r="GT117" s="56"/>
      <c r="GU117" s="56"/>
      <c r="GV117" s="56"/>
      <c r="GW117" s="56"/>
      <c r="GX117" s="56"/>
      <c r="GY117" s="56"/>
      <c r="GZ117" s="56"/>
      <c r="HA117" s="56"/>
      <c r="HB117" s="56"/>
      <c r="HC117" s="56"/>
      <c r="HD117" s="56"/>
      <c r="HE117" s="56"/>
      <c r="HF117" s="56"/>
      <c r="HG117" s="56"/>
      <c r="HH117" s="56"/>
      <c r="HI117" s="56"/>
      <c r="HJ117" s="56"/>
      <c r="HK117" s="56"/>
      <c r="HL117" s="56"/>
      <c r="HM117" s="56"/>
      <c r="HN117" s="56"/>
      <c r="HO117" s="56"/>
      <c r="HP117" s="56"/>
      <c r="HQ117" s="56"/>
      <c r="HR117" s="56"/>
      <c r="HS117" s="56"/>
      <c r="HT117" s="56"/>
      <c r="HU117" s="56"/>
      <c r="HV117" s="56"/>
      <c r="HW117" s="56"/>
      <c r="HX117" s="56"/>
      <c r="HY117" s="56"/>
      <c r="HZ117" s="56"/>
      <c r="IA117" s="56"/>
      <c r="IB117" s="56"/>
      <c r="IC117" s="56"/>
      <c r="ID117" s="56"/>
      <c r="IE117" s="56"/>
      <c r="IF117" s="56"/>
      <c r="IG117" s="56"/>
      <c r="IH117" s="56"/>
      <c r="II117" s="56"/>
      <c r="IJ117" s="56"/>
      <c r="IK117" s="56"/>
      <c r="IL117" s="56"/>
      <c r="IM117" s="56"/>
      <c r="IN117" s="56"/>
      <c r="IO117" s="56"/>
      <c r="IP117" s="56"/>
      <c r="IQ117" s="56"/>
      <c r="IR117" s="56"/>
      <c r="IS117" s="56"/>
      <c r="IT117" s="56"/>
    </row>
    <row r="118" spans="1:254" s="53" customFormat="1" ht="30" customHeight="1">
      <c r="A118" s="69">
        <v>114</v>
      </c>
      <c r="B118" s="70" t="s">
        <v>329</v>
      </c>
      <c r="C118" s="71" t="s">
        <v>332</v>
      </c>
      <c r="D118" s="69">
        <v>2120899</v>
      </c>
      <c r="E118" s="72" t="s">
        <v>203</v>
      </c>
      <c r="F118" s="73">
        <v>-4</v>
      </c>
      <c r="G118" s="74"/>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c r="EA118" s="56"/>
      <c r="EB118" s="56"/>
      <c r="EC118" s="56"/>
      <c r="ED118" s="56"/>
      <c r="EE118" s="56"/>
      <c r="EF118" s="56"/>
      <c r="EG118" s="56"/>
      <c r="EH118" s="56"/>
      <c r="EI118" s="56"/>
      <c r="EJ118" s="56"/>
      <c r="EK118" s="56"/>
      <c r="EL118" s="56"/>
      <c r="EM118" s="56"/>
      <c r="EN118" s="56"/>
      <c r="EO118" s="56"/>
      <c r="EP118" s="56"/>
      <c r="EQ118" s="56"/>
      <c r="ER118" s="56"/>
      <c r="ES118" s="56"/>
      <c r="ET118" s="56"/>
      <c r="EU118" s="56"/>
      <c r="EV118" s="56"/>
      <c r="EW118" s="56"/>
      <c r="EX118" s="56"/>
      <c r="EY118" s="56"/>
      <c r="EZ118" s="56"/>
      <c r="FA118" s="56"/>
      <c r="FB118" s="56"/>
      <c r="FC118" s="56"/>
      <c r="FD118" s="56"/>
      <c r="FE118" s="56"/>
      <c r="FF118" s="56"/>
      <c r="FG118" s="56"/>
      <c r="FH118" s="56"/>
      <c r="FI118" s="56"/>
      <c r="FJ118" s="56"/>
      <c r="FK118" s="56"/>
      <c r="FL118" s="56"/>
      <c r="FM118" s="56"/>
      <c r="FN118" s="56"/>
      <c r="FO118" s="56"/>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c r="GQ118" s="56"/>
      <c r="GR118" s="56"/>
      <c r="GS118" s="56"/>
      <c r="GT118" s="56"/>
      <c r="GU118" s="56"/>
      <c r="GV118" s="56"/>
      <c r="GW118" s="56"/>
      <c r="GX118" s="56"/>
      <c r="GY118" s="56"/>
      <c r="GZ118" s="56"/>
      <c r="HA118" s="56"/>
      <c r="HB118" s="56"/>
      <c r="HC118" s="56"/>
      <c r="HD118" s="56"/>
      <c r="HE118" s="56"/>
      <c r="HF118" s="56"/>
      <c r="HG118" s="56"/>
      <c r="HH118" s="56"/>
      <c r="HI118" s="56"/>
      <c r="HJ118" s="56"/>
      <c r="HK118" s="56"/>
      <c r="HL118" s="56"/>
      <c r="HM118" s="56"/>
      <c r="HN118" s="56"/>
      <c r="HO118" s="56"/>
      <c r="HP118" s="56"/>
      <c r="HQ118" s="56"/>
      <c r="HR118" s="56"/>
      <c r="HS118" s="56"/>
      <c r="HT118" s="56"/>
      <c r="HU118" s="56"/>
      <c r="HV118" s="56"/>
      <c r="HW118" s="56"/>
      <c r="HX118" s="56"/>
      <c r="HY118" s="56"/>
      <c r="HZ118" s="56"/>
      <c r="IA118" s="56"/>
      <c r="IB118" s="56"/>
      <c r="IC118" s="56"/>
      <c r="ID118" s="56"/>
      <c r="IE118" s="56"/>
      <c r="IF118" s="56"/>
      <c r="IG118" s="56"/>
      <c r="IH118" s="56"/>
      <c r="II118" s="56"/>
      <c r="IJ118" s="56"/>
      <c r="IK118" s="56"/>
      <c r="IL118" s="56"/>
      <c r="IM118" s="56"/>
      <c r="IN118" s="56"/>
      <c r="IO118" s="56"/>
      <c r="IP118" s="56"/>
      <c r="IQ118" s="56"/>
      <c r="IR118" s="56"/>
      <c r="IS118" s="56"/>
      <c r="IT118" s="56"/>
    </row>
    <row r="119" spans="1:254" s="53" customFormat="1" ht="30" customHeight="1">
      <c r="A119" s="69">
        <v>115</v>
      </c>
      <c r="B119" s="70" t="s">
        <v>329</v>
      </c>
      <c r="C119" s="71" t="s">
        <v>333</v>
      </c>
      <c r="D119" s="69">
        <v>2120899</v>
      </c>
      <c r="E119" s="72" t="s">
        <v>203</v>
      </c>
      <c r="F119" s="73">
        <v>-5</v>
      </c>
      <c r="G119" s="74"/>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6"/>
      <c r="GY119" s="56"/>
      <c r="GZ119" s="56"/>
      <c r="HA119" s="56"/>
      <c r="HB119" s="56"/>
      <c r="HC119" s="56"/>
      <c r="HD119" s="56"/>
      <c r="HE119" s="56"/>
      <c r="HF119" s="56"/>
      <c r="HG119" s="56"/>
      <c r="HH119" s="56"/>
      <c r="HI119" s="56"/>
      <c r="HJ119" s="56"/>
      <c r="HK119" s="56"/>
      <c r="HL119" s="56"/>
      <c r="HM119" s="56"/>
      <c r="HN119" s="56"/>
      <c r="HO119" s="56"/>
      <c r="HP119" s="56"/>
      <c r="HQ119" s="56"/>
      <c r="HR119" s="56"/>
      <c r="HS119" s="56"/>
      <c r="HT119" s="56"/>
      <c r="HU119" s="56"/>
      <c r="HV119" s="56"/>
      <c r="HW119" s="56"/>
      <c r="HX119" s="56"/>
      <c r="HY119" s="56"/>
      <c r="HZ119" s="56"/>
      <c r="IA119" s="56"/>
      <c r="IB119" s="56"/>
      <c r="IC119" s="56"/>
      <c r="ID119" s="56"/>
      <c r="IE119" s="56"/>
      <c r="IF119" s="56"/>
      <c r="IG119" s="56"/>
      <c r="IH119" s="56"/>
      <c r="II119" s="56"/>
      <c r="IJ119" s="56"/>
      <c r="IK119" s="56"/>
      <c r="IL119" s="56"/>
      <c r="IM119" s="56"/>
      <c r="IN119" s="56"/>
      <c r="IO119" s="56"/>
      <c r="IP119" s="56"/>
      <c r="IQ119" s="56"/>
      <c r="IR119" s="56"/>
      <c r="IS119" s="56"/>
      <c r="IT119" s="56"/>
    </row>
    <row r="120" spans="1:254" s="53" customFormat="1" ht="30" customHeight="1">
      <c r="A120" s="69">
        <v>116</v>
      </c>
      <c r="B120" s="70" t="s">
        <v>329</v>
      </c>
      <c r="C120" s="71" t="s">
        <v>334</v>
      </c>
      <c r="D120" s="69">
        <v>2120899</v>
      </c>
      <c r="E120" s="72" t="s">
        <v>203</v>
      </c>
      <c r="F120" s="73">
        <v>-17</v>
      </c>
      <c r="G120" s="74"/>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row>
    <row r="121" spans="1:254" s="53" customFormat="1" ht="30" customHeight="1">
      <c r="A121" s="69">
        <v>117</v>
      </c>
      <c r="B121" s="70" t="s">
        <v>335</v>
      </c>
      <c r="C121" s="71" t="s">
        <v>336</v>
      </c>
      <c r="D121" s="69">
        <v>2120899</v>
      </c>
      <c r="E121" s="72" t="s">
        <v>203</v>
      </c>
      <c r="F121" s="73">
        <v>2</v>
      </c>
      <c r="G121" s="74"/>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6"/>
      <c r="GY121" s="56"/>
      <c r="GZ121" s="56"/>
      <c r="HA121" s="56"/>
      <c r="HB121" s="56"/>
      <c r="HC121" s="56"/>
      <c r="HD121" s="56"/>
      <c r="HE121" s="56"/>
      <c r="HF121" s="56"/>
      <c r="HG121" s="56"/>
      <c r="HH121" s="56"/>
      <c r="HI121" s="56"/>
      <c r="HJ121" s="56"/>
      <c r="HK121" s="56"/>
      <c r="HL121" s="56"/>
      <c r="HM121" s="56"/>
      <c r="HN121" s="56"/>
      <c r="HO121" s="56"/>
      <c r="HP121" s="56"/>
      <c r="HQ121" s="56"/>
      <c r="HR121" s="56"/>
      <c r="HS121" s="56"/>
      <c r="HT121" s="56"/>
      <c r="HU121" s="56"/>
      <c r="HV121" s="56"/>
      <c r="HW121" s="56"/>
      <c r="HX121" s="56"/>
      <c r="HY121" s="56"/>
      <c r="HZ121" s="56"/>
      <c r="IA121" s="56"/>
      <c r="IB121" s="56"/>
      <c r="IC121" s="56"/>
      <c r="ID121" s="56"/>
      <c r="IE121" s="56"/>
      <c r="IF121" s="56"/>
      <c r="IG121" s="56"/>
      <c r="IH121" s="56"/>
      <c r="II121" s="56"/>
      <c r="IJ121" s="56"/>
      <c r="IK121" s="56"/>
      <c r="IL121" s="56"/>
      <c r="IM121" s="56"/>
      <c r="IN121" s="56"/>
      <c r="IO121" s="56"/>
      <c r="IP121" s="56"/>
      <c r="IQ121" s="56"/>
      <c r="IR121" s="56"/>
      <c r="IS121" s="56"/>
      <c r="IT121" s="56"/>
    </row>
    <row r="122" spans="1:254" s="53" customFormat="1" ht="30" customHeight="1">
      <c r="A122" s="69">
        <v>118</v>
      </c>
      <c r="B122" s="70" t="s">
        <v>335</v>
      </c>
      <c r="C122" s="71" t="s">
        <v>337</v>
      </c>
      <c r="D122" s="69">
        <v>2120899</v>
      </c>
      <c r="E122" s="72" t="s">
        <v>203</v>
      </c>
      <c r="F122" s="73">
        <v>-2</v>
      </c>
      <c r="G122" s="74"/>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c r="IL122" s="56"/>
      <c r="IM122" s="56"/>
      <c r="IN122" s="56"/>
      <c r="IO122" s="56"/>
      <c r="IP122" s="56"/>
      <c r="IQ122" s="56"/>
      <c r="IR122" s="56"/>
      <c r="IS122" s="56"/>
      <c r="IT122" s="56"/>
    </row>
    <row r="123" spans="1:254" s="53" customFormat="1" ht="30" customHeight="1">
      <c r="A123" s="69">
        <v>119</v>
      </c>
      <c r="B123" s="70" t="s">
        <v>338</v>
      </c>
      <c r="C123" s="71" t="s">
        <v>339</v>
      </c>
      <c r="D123" s="69">
        <v>2120899</v>
      </c>
      <c r="E123" s="72" t="s">
        <v>203</v>
      </c>
      <c r="F123" s="73">
        <v>10</v>
      </c>
      <c r="G123" s="74"/>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c r="ER123" s="56"/>
      <c r="ES123" s="56"/>
      <c r="ET123" s="56"/>
      <c r="EU123" s="56"/>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c r="GQ123" s="56"/>
      <c r="GR123" s="56"/>
      <c r="GS123" s="56"/>
      <c r="GT123" s="56"/>
      <c r="GU123" s="56"/>
      <c r="GV123" s="56"/>
      <c r="GW123" s="56"/>
      <c r="GX123" s="56"/>
      <c r="GY123" s="56"/>
      <c r="GZ123" s="56"/>
      <c r="HA123" s="56"/>
      <c r="HB123" s="56"/>
      <c r="HC123" s="56"/>
      <c r="HD123" s="56"/>
      <c r="HE123" s="56"/>
      <c r="HF123" s="56"/>
      <c r="HG123" s="56"/>
      <c r="HH123" s="56"/>
      <c r="HI123" s="56"/>
      <c r="HJ123" s="56"/>
      <c r="HK123" s="56"/>
      <c r="HL123" s="56"/>
      <c r="HM123" s="56"/>
      <c r="HN123" s="56"/>
      <c r="HO123" s="56"/>
      <c r="HP123" s="56"/>
      <c r="HQ123" s="56"/>
      <c r="HR123" s="56"/>
      <c r="HS123" s="56"/>
      <c r="HT123" s="56"/>
      <c r="HU123" s="56"/>
      <c r="HV123" s="56"/>
      <c r="HW123" s="56"/>
      <c r="HX123" s="56"/>
      <c r="HY123" s="56"/>
      <c r="HZ123" s="56"/>
      <c r="IA123" s="56"/>
      <c r="IB123" s="56"/>
      <c r="IC123" s="56"/>
      <c r="ID123" s="56"/>
      <c r="IE123" s="56"/>
      <c r="IF123" s="56"/>
      <c r="IG123" s="56"/>
      <c r="IH123" s="56"/>
      <c r="II123" s="56"/>
      <c r="IJ123" s="56"/>
      <c r="IK123" s="56"/>
      <c r="IL123" s="56"/>
      <c r="IM123" s="56"/>
      <c r="IN123" s="56"/>
      <c r="IO123" s="56"/>
      <c r="IP123" s="56"/>
      <c r="IQ123" s="56"/>
      <c r="IR123" s="56"/>
      <c r="IS123" s="56"/>
      <c r="IT123" s="56"/>
    </row>
    <row r="124" spans="1:254" s="53" customFormat="1" ht="30" customHeight="1">
      <c r="A124" s="69">
        <v>120</v>
      </c>
      <c r="B124" s="70" t="s">
        <v>338</v>
      </c>
      <c r="C124" s="71" t="s">
        <v>340</v>
      </c>
      <c r="D124" s="69">
        <v>2120899</v>
      </c>
      <c r="E124" s="72" t="s">
        <v>203</v>
      </c>
      <c r="F124" s="73">
        <v>10</v>
      </c>
      <c r="G124" s="74"/>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c r="HZ124" s="56"/>
      <c r="IA124" s="56"/>
      <c r="IB124" s="56"/>
      <c r="IC124" s="56"/>
      <c r="ID124" s="56"/>
      <c r="IE124" s="56"/>
      <c r="IF124" s="56"/>
      <c r="IG124" s="56"/>
      <c r="IH124" s="56"/>
      <c r="II124" s="56"/>
      <c r="IJ124" s="56"/>
      <c r="IK124" s="56"/>
      <c r="IL124" s="56"/>
      <c r="IM124" s="56"/>
      <c r="IN124" s="56"/>
      <c r="IO124" s="56"/>
      <c r="IP124" s="56"/>
      <c r="IQ124" s="56"/>
      <c r="IR124" s="56"/>
      <c r="IS124" s="56"/>
      <c r="IT124" s="56"/>
    </row>
    <row r="125" spans="1:254" s="53" customFormat="1" ht="30" customHeight="1">
      <c r="A125" s="69">
        <v>121</v>
      </c>
      <c r="B125" s="70" t="s">
        <v>338</v>
      </c>
      <c r="C125" s="71" t="s">
        <v>341</v>
      </c>
      <c r="D125" s="69">
        <v>2120899</v>
      </c>
      <c r="E125" s="72" t="s">
        <v>203</v>
      </c>
      <c r="F125" s="73">
        <v>23</v>
      </c>
      <c r="G125" s="74"/>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row>
    <row r="126" spans="1:254" s="53" customFormat="1" ht="30" customHeight="1">
      <c r="A126" s="69">
        <v>122</v>
      </c>
      <c r="B126" s="70" t="s">
        <v>338</v>
      </c>
      <c r="C126" s="71" t="s">
        <v>342</v>
      </c>
      <c r="D126" s="69">
        <v>2120899</v>
      </c>
      <c r="E126" s="72" t="s">
        <v>203</v>
      </c>
      <c r="F126" s="73">
        <v>-7</v>
      </c>
      <c r="G126" s="74"/>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c r="ET126" s="56"/>
      <c r="EU126" s="56"/>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c r="GQ126" s="56"/>
      <c r="GR126" s="56"/>
      <c r="GS126" s="56"/>
      <c r="GT126" s="56"/>
      <c r="GU126" s="56"/>
      <c r="GV126" s="56"/>
      <c r="GW126" s="56"/>
      <c r="GX126" s="56"/>
      <c r="GY126" s="56"/>
      <c r="GZ126" s="56"/>
      <c r="HA126" s="56"/>
      <c r="HB126" s="56"/>
      <c r="HC126" s="56"/>
      <c r="HD126" s="56"/>
      <c r="HE126" s="56"/>
      <c r="HF126" s="56"/>
      <c r="HG126" s="56"/>
      <c r="HH126" s="56"/>
      <c r="HI126" s="56"/>
      <c r="HJ126" s="56"/>
      <c r="HK126" s="56"/>
      <c r="HL126" s="56"/>
      <c r="HM126" s="56"/>
      <c r="HN126" s="56"/>
      <c r="HO126" s="56"/>
      <c r="HP126" s="56"/>
      <c r="HQ126" s="56"/>
      <c r="HR126" s="56"/>
      <c r="HS126" s="56"/>
      <c r="HT126" s="56"/>
      <c r="HU126" s="56"/>
      <c r="HV126" s="56"/>
      <c r="HW126" s="56"/>
      <c r="HX126" s="56"/>
      <c r="HY126" s="56"/>
      <c r="HZ126" s="56"/>
      <c r="IA126" s="56"/>
      <c r="IB126" s="56"/>
      <c r="IC126" s="56"/>
      <c r="ID126" s="56"/>
      <c r="IE126" s="56"/>
      <c r="IF126" s="56"/>
      <c r="IG126" s="56"/>
      <c r="IH126" s="56"/>
      <c r="II126" s="56"/>
      <c r="IJ126" s="56"/>
      <c r="IK126" s="56"/>
      <c r="IL126" s="56"/>
      <c r="IM126" s="56"/>
      <c r="IN126" s="56"/>
      <c r="IO126" s="56"/>
      <c r="IP126" s="56"/>
      <c r="IQ126" s="56"/>
      <c r="IR126" s="56"/>
      <c r="IS126" s="56"/>
      <c r="IT126" s="56"/>
    </row>
    <row r="127" spans="1:254" s="53" customFormat="1" ht="30" customHeight="1">
      <c r="A127" s="69">
        <v>123</v>
      </c>
      <c r="B127" s="70" t="s">
        <v>338</v>
      </c>
      <c r="C127" s="71" t="s">
        <v>343</v>
      </c>
      <c r="D127" s="69">
        <v>2120899</v>
      </c>
      <c r="E127" s="72" t="s">
        <v>203</v>
      </c>
      <c r="F127" s="73">
        <v>-36</v>
      </c>
      <c r="G127" s="74"/>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c r="ET127" s="56"/>
      <c r="EU127" s="56"/>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c r="GQ127" s="56"/>
      <c r="GR127" s="56"/>
      <c r="GS127" s="56"/>
      <c r="GT127" s="56"/>
      <c r="GU127" s="56"/>
      <c r="GV127" s="56"/>
      <c r="GW127" s="56"/>
      <c r="GX127" s="56"/>
      <c r="GY127" s="56"/>
      <c r="GZ127" s="56"/>
      <c r="HA127" s="56"/>
      <c r="HB127" s="56"/>
      <c r="HC127" s="56"/>
      <c r="HD127" s="56"/>
      <c r="HE127" s="56"/>
      <c r="HF127" s="56"/>
      <c r="HG127" s="56"/>
      <c r="HH127" s="56"/>
      <c r="HI127" s="56"/>
      <c r="HJ127" s="56"/>
      <c r="HK127" s="56"/>
      <c r="HL127" s="56"/>
      <c r="HM127" s="56"/>
      <c r="HN127" s="56"/>
      <c r="HO127" s="56"/>
      <c r="HP127" s="56"/>
      <c r="HQ127" s="56"/>
      <c r="HR127" s="56"/>
      <c r="HS127" s="56"/>
      <c r="HT127" s="56"/>
      <c r="HU127" s="56"/>
      <c r="HV127" s="56"/>
      <c r="HW127" s="56"/>
      <c r="HX127" s="56"/>
      <c r="HY127" s="56"/>
      <c r="HZ127" s="56"/>
      <c r="IA127" s="56"/>
      <c r="IB127" s="56"/>
      <c r="IC127" s="56"/>
      <c r="ID127" s="56"/>
      <c r="IE127" s="56"/>
      <c r="IF127" s="56"/>
      <c r="IG127" s="56"/>
      <c r="IH127" s="56"/>
      <c r="II127" s="56"/>
      <c r="IJ127" s="56"/>
      <c r="IK127" s="56"/>
      <c r="IL127" s="56"/>
      <c r="IM127" s="56"/>
      <c r="IN127" s="56"/>
      <c r="IO127" s="56"/>
      <c r="IP127" s="56"/>
      <c r="IQ127" s="56"/>
      <c r="IR127" s="56"/>
      <c r="IS127" s="56"/>
      <c r="IT127" s="56"/>
    </row>
    <row r="128" spans="1:254" s="53" customFormat="1" ht="30" customHeight="1">
      <c r="A128" s="69">
        <v>124</v>
      </c>
      <c r="B128" s="70" t="s">
        <v>134</v>
      </c>
      <c r="C128" s="71" t="s">
        <v>344</v>
      </c>
      <c r="D128" s="69">
        <v>2120802</v>
      </c>
      <c r="E128" s="72" t="s">
        <v>293</v>
      </c>
      <c r="F128" s="73">
        <v>2498</v>
      </c>
      <c r="G128" s="74"/>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c r="GQ128" s="56"/>
      <c r="GR128" s="56"/>
      <c r="GS128" s="56"/>
      <c r="GT128" s="56"/>
      <c r="GU128" s="56"/>
      <c r="GV128" s="56"/>
      <c r="GW128" s="56"/>
      <c r="GX128" s="56"/>
      <c r="GY128" s="56"/>
      <c r="GZ128" s="56"/>
      <c r="HA128" s="56"/>
      <c r="HB128" s="56"/>
      <c r="HC128" s="56"/>
      <c r="HD128" s="56"/>
      <c r="HE128" s="56"/>
      <c r="HF128" s="56"/>
      <c r="HG128" s="56"/>
      <c r="HH128" s="56"/>
      <c r="HI128" s="56"/>
      <c r="HJ128" s="56"/>
      <c r="HK128" s="56"/>
      <c r="HL128" s="56"/>
      <c r="HM128" s="56"/>
      <c r="HN128" s="56"/>
      <c r="HO128" s="56"/>
      <c r="HP128" s="56"/>
      <c r="HQ128" s="56"/>
      <c r="HR128" s="56"/>
      <c r="HS128" s="56"/>
      <c r="HT128" s="56"/>
      <c r="HU128" s="56"/>
      <c r="HV128" s="56"/>
      <c r="HW128" s="56"/>
      <c r="HX128" s="56"/>
      <c r="HY128" s="56"/>
      <c r="HZ128" s="56"/>
      <c r="IA128" s="56"/>
      <c r="IB128" s="56"/>
      <c r="IC128" s="56"/>
      <c r="ID128" s="56"/>
      <c r="IE128" s="56"/>
      <c r="IF128" s="56"/>
      <c r="IG128" s="56"/>
      <c r="IH128" s="56"/>
      <c r="II128" s="56"/>
      <c r="IJ128" s="56"/>
      <c r="IK128" s="56"/>
      <c r="IL128" s="56"/>
      <c r="IM128" s="56"/>
      <c r="IN128" s="56"/>
      <c r="IO128" s="56"/>
      <c r="IP128" s="56"/>
      <c r="IQ128" s="56"/>
      <c r="IR128" s="56"/>
      <c r="IS128" s="56"/>
      <c r="IT128" s="56"/>
    </row>
    <row r="129" spans="1:254" s="53" customFormat="1" ht="30" customHeight="1">
      <c r="A129" s="69">
        <v>125</v>
      </c>
      <c r="B129" s="70" t="s">
        <v>134</v>
      </c>
      <c r="C129" s="71" t="s">
        <v>345</v>
      </c>
      <c r="D129" s="69">
        <v>2120802</v>
      </c>
      <c r="E129" s="72" t="s">
        <v>293</v>
      </c>
      <c r="F129" s="73">
        <v>319.8</v>
      </c>
      <c r="G129" s="74"/>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c r="IL129" s="56"/>
      <c r="IM129" s="56"/>
      <c r="IN129" s="56"/>
      <c r="IO129" s="56"/>
      <c r="IP129" s="56"/>
      <c r="IQ129" s="56"/>
      <c r="IR129" s="56"/>
      <c r="IS129" s="56"/>
      <c r="IT129" s="56"/>
    </row>
    <row r="130" spans="1:254" s="53" customFormat="1" ht="30" customHeight="1">
      <c r="A130" s="69">
        <v>126</v>
      </c>
      <c r="B130" s="70" t="s">
        <v>134</v>
      </c>
      <c r="C130" s="71" t="s">
        <v>346</v>
      </c>
      <c r="D130" s="69">
        <v>2120802</v>
      </c>
      <c r="E130" s="72" t="s">
        <v>293</v>
      </c>
      <c r="F130" s="73">
        <v>23</v>
      </c>
      <c r="G130" s="74"/>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6"/>
      <c r="GY130" s="56"/>
      <c r="GZ130" s="56"/>
      <c r="HA130" s="56"/>
      <c r="HB130" s="56"/>
      <c r="HC130" s="56"/>
      <c r="HD130" s="56"/>
      <c r="HE130" s="56"/>
      <c r="HF130" s="56"/>
      <c r="HG130" s="56"/>
      <c r="HH130" s="56"/>
      <c r="HI130" s="56"/>
      <c r="HJ130" s="56"/>
      <c r="HK130" s="56"/>
      <c r="HL130" s="56"/>
      <c r="HM130" s="56"/>
      <c r="HN130" s="56"/>
      <c r="HO130" s="56"/>
      <c r="HP130" s="56"/>
      <c r="HQ130" s="56"/>
      <c r="HR130" s="56"/>
      <c r="HS130" s="56"/>
      <c r="HT130" s="56"/>
      <c r="HU130" s="56"/>
      <c r="HV130" s="56"/>
      <c r="HW130" s="56"/>
      <c r="HX130" s="56"/>
      <c r="HY130" s="56"/>
      <c r="HZ130" s="56"/>
      <c r="IA130" s="56"/>
      <c r="IB130" s="56"/>
      <c r="IC130" s="56"/>
      <c r="ID130" s="56"/>
      <c r="IE130" s="56"/>
      <c r="IF130" s="56"/>
      <c r="IG130" s="56"/>
      <c r="IH130" s="56"/>
      <c r="II130" s="56"/>
      <c r="IJ130" s="56"/>
      <c r="IK130" s="56"/>
      <c r="IL130" s="56"/>
      <c r="IM130" s="56"/>
      <c r="IN130" s="56"/>
      <c r="IO130" s="56"/>
      <c r="IP130" s="56"/>
      <c r="IQ130" s="56"/>
      <c r="IR130" s="56"/>
      <c r="IS130" s="56"/>
      <c r="IT130" s="56"/>
    </row>
    <row r="131" spans="1:254" s="53" customFormat="1" ht="30" customHeight="1">
      <c r="A131" s="69">
        <v>127</v>
      </c>
      <c r="B131" s="70" t="s">
        <v>134</v>
      </c>
      <c r="C131" s="71" t="s">
        <v>347</v>
      </c>
      <c r="D131" s="69">
        <v>2120802</v>
      </c>
      <c r="E131" s="72" t="s">
        <v>293</v>
      </c>
      <c r="F131" s="73">
        <v>2</v>
      </c>
      <c r="G131" s="74"/>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c r="EA131" s="56"/>
      <c r="EB131" s="56"/>
      <c r="EC131" s="56"/>
      <c r="ED131" s="56"/>
      <c r="EE131" s="56"/>
      <c r="EF131" s="56"/>
      <c r="EG131" s="56"/>
      <c r="EH131" s="56"/>
      <c r="EI131" s="56"/>
      <c r="EJ131" s="56"/>
      <c r="EK131" s="56"/>
      <c r="EL131" s="56"/>
      <c r="EM131" s="56"/>
      <c r="EN131" s="56"/>
      <c r="EO131" s="56"/>
      <c r="EP131" s="56"/>
      <c r="EQ131" s="56"/>
      <c r="ER131" s="56"/>
      <c r="ES131" s="56"/>
      <c r="ET131" s="56"/>
      <c r="EU131" s="56"/>
      <c r="EV131" s="56"/>
      <c r="EW131" s="56"/>
      <c r="EX131" s="56"/>
      <c r="EY131" s="56"/>
      <c r="EZ131" s="56"/>
      <c r="FA131" s="56"/>
      <c r="FB131" s="56"/>
      <c r="FC131" s="56"/>
      <c r="FD131" s="56"/>
      <c r="FE131" s="56"/>
      <c r="FF131" s="56"/>
      <c r="FG131" s="56"/>
      <c r="FH131" s="56"/>
      <c r="FI131" s="56"/>
      <c r="FJ131" s="56"/>
      <c r="FK131" s="56"/>
      <c r="FL131" s="56"/>
      <c r="FM131" s="56"/>
      <c r="FN131" s="56"/>
      <c r="FO131" s="56"/>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c r="GQ131" s="56"/>
      <c r="GR131" s="56"/>
      <c r="GS131" s="56"/>
      <c r="GT131" s="56"/>
      <c r="GU131" s="56"/>
      <c r="GV131" s="56"/>
      <c r="GW131" s="56"/>
      <c r="GX131" s="56"/>
      <c r="GY131" s="56"/>
      <c r="GZ131" s="56"/>
      <c r="HA131" s="56"/>
      <c r="HB131" s="56"/>
      <c r="HC131" s="56"/>
      <c r="HD131" s="56"/>
      <c r="HE131" s="56"/>
      <c r="HF131" s="56"/>
      <c r="HG131" s="56"/>
      <c r="HH131" s="56"/>
      <c r="HI131" s="56"/>
      <c r="HJ131" s="56"/>
      <c r="HK131" s="56"/>
      <c r="HL131" s="56"/>
      <c r="HM131" s="56"/>
      <c r="HN131" s="56"/>
      <c r="HO131" s="56"/>
      <c r="HP131" s="56"/>
      <c r="HQ131" s="56"/>
      <c r="HR131" s="56"/>
      <c r="HS131" s="56"/>
      <c r="HT131" s="56"/>
      <c r="HU131" s="56"/>
      <c r="HV131" s="56"/>
      <c r="HW131" s="56"/>
      <c r="HX131" s="56"/>
      <c r="HY131" s="56"/>
      <c r="HZ131" s="56"/>
      <c r="IA131" s="56"/>
      <c r="IB131" s="56"/>
      <c r="IC131" s="56"/>
      <c r="ID131" s="56"/>
      <c r="IE131" s="56"/>
      <c r="IF131" s="56"/>
      <c r="IG131" s="56"/>
      <c r="IH131" s="56"/>
      <c r="II131" s="56"/>
      <c r="IJ131" s="56"/>
      <c r="IK131" s="56"/>
      <c r="IL131" s="56"/>
      <c r="IM131" s="56"/>
      <c r="IN131" s="56"/>
      <c r="IO131" s="56"/>
      <c r="IP131" s="56"/>
      <c r="IQ131" s="56"/>
      <c r="IR131" s="56"/>
      <c r="IS131" s="56"/>
      <c r="IT131" s="56"/>
    </row>
    <row r="132" spans="1:254" s="53" customFormat="1" ht="45" customHeight="1">
      <c r="A132" s="69">
        <v>128</v>
      </c>
      <c r="B132" s="70" t="s">
        <v>134</v>
      </c>
      <c r="C132" s="71" t="s">
        <v>348</v>
      </c>
      <c r="D132" s="69">
        <v>2120802</v>
      </c>
      <c r="E132" s="72" t="s">
        <v>293</v>
      </c>
      <c r="F132" s="73">
        <v>50</v>
      </c>
      <c r="G132" s="74"/>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c r="EA132" s="56"/>
      <c r="EB132" s="56"/>
      <c r="EC132" s="56"/>
      <c r="ED132" s="56"/>
      <c r="EE132" s="56"/>
      <c r="EF132" s="56"/>
      <c r="EG132" s="56"/>
      <c r="EH132" s="56"/>
      <c r="EI132" s="56"/>
      <c r="EJ132" s="56"/>
      <c r="EK132" s="56"/>
      <c r="EL132" s="56"/>
      <c r="EM132" s="56"/>
      <c r="EN132" s="56"/>
      <c r="EO132" s="56"/>
      <c r="EP132" s="56"/>
      <c r="EQ132" s="56"/>
      <c r="ER132" s="56"/>
      <c r="ES132" s="56"/>
      <c r="ET132" s="56"/>
      <c r="EU132" s="56"/>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c r="GQ132" s="56"/>
      <c r="GR132" s="56"/>
      <c r="GS132" s="56"/>
      <c r="GT132" s="56"/>
      <c r="GU132" s="56"/>
      <c r="GV132" s="56"/>
      <c r="GW132" s="56"/>
      <c r="GX132" s="56"/>
      <c r="GY132" s="56"/>
      <c r="GZ132" s="56"/>
      <c r="HA132" s="56"/>
      <c r="HB132" s="56"/>
      <c r="HC132" s="56"/>
      <c r="HD132" s="56"/>
      <c r="HE132" s="56"/>
      <c r="HF132" s="56"/>
      <c r="HG132" s="56"/>
      <c r="HH132" s="56"/>
      <c r="HI132" s="56"/>
      <c r="HJ132" s="56"/>
      <c r="HK132" s="56"/>
      <c r="HL132" s="56"/>
      <c r="HM132" s="56"/>
      <c r="HN132" s="56"/>
      <c r="HO132" s="56"/>
      <c r="HP132" s="56"/>
      <c r="HQ132" s="56"/>
      <c r="HR132" s="56"/>
      <c r="HS132" s="56"/>
      <c r="HT132" s="56"/>
      <c r="HU132" s="56"/>
      <c r="HV132" s="56"/>
      <c r="HW132" s="56"/>
      <c r="HX132" s="56"/>
      <c r="HY132" s="56"/>
      <c r="HZ132" s="56"/>
      <c r="IA132" s="56"/>
      <c r="IB132" s="56"/>
      <c r="IC132" s="56"/>
      <c r="ID132" s="56"/>
      <c r="IE132" s="56"/>
      <c r="IF132" s="56"/>
      <c r="IG132" s="56"/>
      <c r="IH132" s="56"/>
      <c r="II132" s="56"/>
      <c r="IJ132" s="56"/>
      <c r="IK132" s="56"/>
      <c r="IL132" s="56"/>
      <c r="IM132" s="56"/>
      <c r="IN132" s="56"/>
      <c r="IO132" s="56"/>
      <c r="IP132" s="56"/>
      <c r="IQ132" s="56"/>
      <c r="IR132" s="56"/>
      <c r="IS132" s="56"/>
      <c r="IT132" s="56"/>
    </row>
    <row r="133" spans="1:254" s="53" customFormat="1" ht="30" customHeight="1">
      <c r="A133" s="69">
        <v>129</v>
      </c>
      <c r="B133" s="70" t="s">
        <v>134</v>
      </c>
      <c r="C133" s="71" t="s">
        <v>349</v>
      </c>
      <c r="D133" s="69">
        <v>2120802</v>
      </c>
      <c r="E133" s="72" t="s">
        <v>293</v>
      </c>
      <c r="F133" s="73">
        <v>65</v>
      </c>
      <c r="G133" s="74"/>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c r="ET133" s="56"/>
      <c r="EU133" s="56"/>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c r="GQ133" s="56"/>
      <c r="GR133" s="56"/>
      <c r="GS133" s="56"/>
      <c r="GT133" s="56"/>
      <c r="GU133" s="56"/>
      <c r="GV133" s="56"/>
      <c r="GW133" s="56"/>
      <c r="GX133" s="56"/>
      <c r="GY133" s="56"/>
      <c r="GZ133" s="56"/>
      <c r="HA133" s="56"/>
      <c r="HB133" s="56"/>
      <c r="HC133" s="56"/>
      <c r="HD133" s="56"/>
      <c r="HE133" s="56"/>
      <c r="HF133" s="56"/>
      <c r="HG133" s="56"/>
      <c r="HH133" s="56"/>
      <c r="HI133" s="56"/>
      <c r="HJ133" s="56"/>
      <c r="HK133" s="56"/>
      <c r="HL133" s="56"/>
      <c r="HM133" s="56"/>
      <c r="HN133" s="56"/>
      <c r="HO133" s="56"/>
      <c r="HP133" s="56"/>
      <c r="HQ133" s="56"/>
      <c r="HR133" s="56"/>
      <c r="HS133" s="56"/>
      <c r="HT133" s="56"/>
      <c r="HU133" s="56"/>
      <c r="HV133" s="56"/>
      <c r="HW133" s="56"/>
      <c r="HX133" s="56"/>
      <c r="HY133" s="56"/>
      <c r="HZ133" s="56"/>
      <c r="IA133" s="56"/>
      <c r="IB133" s="56"/>
      <c r="IC133" s="56"/>
      <c r="ID133" s="56"/>
      <c r="IE133" s="56"/>
      <c r="IF133" s="56"/>
      <c r="IG133" s="56"/>
      <c r="IH133" s="56"/>
      <c r="II133" s="56"/>
      <c r="IJ133" s="56"/>
      <c r="IK133" s="56"/>
      <c r="IL133" s="56"/>
      <c r="IM133" s="56"/>
      <c r="IN133" s="56"/>
      <c r="IO133" s="56"/>
      <c r="IP133" s="56"/>
      <c r="IQ133" s="56"/>
      <c r="IR133" s="56"/>
      <c r="IS133" s="56"/>
      <c r="IT133" s="56"/>
    </row>
    <row r="134" spans="1:254" s="53" customFormat="1" ht="30" customHeight="1">
      <c r="A134" s="69">
        <v>130</v>
      </c>
      <c r="B134" s="70" t="s">
        <v>134</v>
      </c>
      <c r="C134" s="71" t="s">
        <v>350</v>
      </c>
      <c r="D134" s="69">
        <v>2120802</v>
      </c>
      <c r="E134" s="72" t="s">
        <v>293</v>
      </c>
      <c r="F134" s="73">
        <v>50</v>
      </c>
      <c r="G134" s="74"/>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c r="GQ134" s="56"/>
      <c r="GR134" s="56"/>
      <c r="GS134" s="56"/>
      <c r="GT134" s="56"/>
      <c r="GU134" s="56"/>
      <c r="GV134" s="56"/>
      <c r="GW134" s="56"/>
      <c r="GX134" s="56"/>
      <c r="GY134" s="56"/>
      <c r="GZ134" s="56"/>
      <c r="HA134" s="56"/>
      <c r="HB134" s="56"/>
      <c r="HC134" s="56"/>
      <c r="HD134" s="56"/>
      <c r="HE134" s="56"/>
      <c r="HF134" s="56"/>
      <c r="HG134" s="56"/>
      <c r="HH134" s="56"/>
      <c r="HI134" s="56"/>
      <c r="HJ134" s="56"/>
      <c r="HK134" s="56"/>
      <c r="HL134" s="56"/>
      <c r="HM134" s="56"/>
      <c r="HN134" s="56"/>
      <c r="HO134" s="56"/>
      <c r="HP134" s="56"/>
      <c r="HQ134" s="56"/>
      <c r="HR134" s="56"/>
      <c r="HS134" s="56"/>
      <c r="HT134" s="56"/>
      <c r="HU134" s="56"/>
      <c r="HV134" s="56"/>
      <c r="HW134" s="56"/>
      <c r="HX134" s="56"/>
      <c r="HY134" s="56"/>
      <c r="HZ134" s="56"/>
      <c r="IA134" s="56"/>
      <c r="IB134" s="56"/>
      <c r="IC134" s="56"/>
      <c r="ID134" s="56"/>
      <c r="IE134" s="56"/>
      <c r="IF134" s="56"/>
      <c r="IG134" s="56"/>
      <c r="IH134" s="56"/>
      <c r="II134" s="56"/>
      <c r="IJ134" s="56"/>
      <c r="IK134" s="56"/>
      <c r="IL134" s="56"/>
      <c r="IM134" s="56"/>
      <c r="IN134" s="56"/>
      <c r="IO134" s="56"/>
      <c r="IP134" s="56"/>
      <c r="IQ134" s="56"/>
      <c r="IR134" s="56"/>
      <c r="IS134" s="56"/>
      <c r="IT134" s="56"/>
    </row>
    <row r="135" spans="1:254" s="53" customFormat="1" ht="30" customHeight="1">
      <c r="A135" s="69">
        <v>131</v>
      </c>
      <c r="B135" s="70" t="s">
        <v>134</v>
      </c>
      <c r="C135" s="71" t="s">
        <v>351</v>
      </c>
      <c r="D135" s="69">
        <v>2120802</v>
      </c>
      <c r="E135" s="72" t="s">
        <v>293</v>
      </c>
      <c r="F135" s="73">
        <v>46</v>
      </c>
      <c r="G135" s="74"/>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c r="IK135" s="56"/>
      <c r="IL135" s="56"/>
      <c r="IM135" s="56"/>
      <c r="IN135" s="56"/>
      <c r="IO135" s="56"/>
      <c r="IP135" s="56"/>
      <c r="IQ135" s="56"/>
      <c r="IR135" s="56"/>
      <c r="IS135" s="56"/>
      <c r="IT135" s="56"/>
    </row>
    <row r="136" spans="1:254" s="53" customFormat="1" ht="30" customHeight="1">
      <c r="A136" s="69">
        <v>132</v>
      </c>
      <c r="B136" s="70" t="s">
        <v>134</v>
      </c>
      <c r="C136" s="71" t="s">
        <v>352</v>
      </c>
      <c r="D136" s="69">
        <v>2120801</v>
      </c>
      <c r="E136" s="72" t="s">
        <v>353</v>
      </c>
      <c r="F136" s="73">
        <v>3942</v>
      </c>
      <c r="G136" s="74"/>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56"/>
      <c r="IM136" s="56"/>
      <c r="IN136" s="56"/>
      <c r="IO136" s="56"/>
      <c r="IP136" s="56"/>
      <c r="IQ136" s="56"/>
      <c r="IR136" s="56"/>
      <c r="IS136" s="56"/>
      <c r="IT136" s="56"/>
    </row>
    <row r="137" spans="1:254" s="53" customFormat="1" ht="30" customHeight="1">
      <c r="A137" s="69">
        <v>133</v>
      </c>
      <c r="B137" s="70" t="s">
        <v>134</v>
      </c>
      <c r="C137" s="71" t="s">
        <v>354</v>
      </c>
      <c r="D137" s="69">
        <v>2120801</v>
      </c>
      <c r="E137" s="72" t="s">
        <v>353</v>
      </c>
      <c r="F137" s="73">
        <v>50</v>
      </c>
      <c r="G137" s="74"/>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56"/>
      <c r="IM137" s="56"/>
      <c r="IN137" s="56"/>
      <c r="IO137" s="56"/>
      <c r="IP137" s="56"/>
      <c r="IQ137" s="56"/>
      <c r="IR137" s="56"/>
      <c r="IS137" s="56"/>
      <c r="IT137" s="56"/>
    </row>
    <row r="138" spans="1:254" s="53" customFormat="1" ht="30" customHeight="1">
      <c r="A138" s="69">
        <v>134</v>
      </c>
      <c r="B138" s="70" t="s">
        <v>134</v>
      </c>
      <c r="C138" s="71" t="s">
        <v>355</v>
      </c>
      <c r="D138" s="69">
        <v>2120801</v>
      </c>
      <c r="E138" s="72" t="s">
        <v>353</v>
      </c>
      <c r="F138" s="73">
        <v>298</v>
      </c>
      <c r="G138" s="74"/>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c r="IL138" s="56"/>
      <c r="IM138" s="56"/>
      <c r="IN138" s="56"/>
      <c r="IO138" s="56"/>
      <c r="IP138" s="56"/>
      <c r="IQ138" s="56"/>
      <c r="IR138" s="56"/>
      <c r="IS138" s="56"/>
      <c r="IT138" s="56"/>
    </row>
    <row r="139" spans="1:254" s="53" customFormat="1" ht="30" customHeight="1">
      <c r="A139" s="69">
        <v>135</v>
      </c>
      <c r="B139" s="70" t="s">
        <v>134</v>
      </c>
      <c r="C139" s="71" t="s">
        <v>356</v>
      </c>
      <c r="D139" s="69">
        <v>2120801</v>
      </c>
      <c r="E139" s="72" t="s">
        <v>353</v>
      </c>
      <c r="F139" s="73">
        <v>54</v>
      </c>
      <c r="G139" s="74"/>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c r="IL139" s="56"/>
      <c r="IM139" s="56"/>
      <c r="IN139" s="56"/>
      <c r="IO139" s="56"/>
      <c r="IP139" s="56"/>
      <c r="IQ139" s="56"/>
      <c r="IR139" s="56"/>
      <c r="IS139" s="56"/>
      <c r="IT139" s="56"/>
    </row>
    <row r="140" spans="1:254" s="53" customFormat="1" ht="30" customHeight="1">
      <c r="A140" s="69">
        <v>136</v>
      </c>
      <c r="B140" s="70" t="s">
        <v>134</v>
      </c>
      <c r="C140" s="71" t="s">
        <v>357</v>
      </c>
      <c r="D140" s="69">
        <v>2120802</v>
      </c>
      <c r="E140" s="72" t="s">
        <v>293</v>
      </c>
      <c r="F140" s="73">
        <v>120</v>
      </c>
      <c r="G140" s="74"/>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c r="IL140" s="56"/>
      <c r="IM140" s="56"/>
      <c r="IN140" s="56"/>
      <c r="IO140" s="56"/>
      <c r="IP140" s="56"/>
      <c r="IQ140" s="56"/>
      <c r="IR140" s="56"/>
      <c r="IS140" s="56"/>
      <c r="IT140" s="56"/>
    </row>
    <row r="141" spans="1:254" s="53" customFormat="1" ht="40.5" customHeight="1">
      <c r="A141" s="69">
        <v>137</v>
      </c>
      <c r="B141" s="70" t="s">
        <v>134</v>
      </c>
      <c r="C141" s="71" t="s">
        <v>358</v>
      </c>
      <c r="D141" s="69">
        <v>2120802</v>
      </c>
      <c r="E141" s="72" t="s">
        <v>293</v>
      </c>
      <c r="F141" s="73">
        <v>310</v>
      </c>
      <c r="G141" s="74"/>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c r="IL141" s="56"/>
      <c r="IM141" s="56"/>
      <c r="IN141" s="56"/>
      <c r="IO141" s="56"/>
      <c r="IP141" s="56"/>
      <c r="IQ141" s="56"/>
      <c r="IR141" s="56"/>
      <c r="IS141" s="56"/>
      <c r="IT141" s="56"/>
    </row>
    <row r="142" spans="1:254" s="53" customFormat="1" ht="40.5" customHeight="1">
      <c r="A142" s="69">
        <v>138</v>
      </c>
      <c r="B142" s="70" t="s">
        <v>134</v>
      </c>
      <c r="C142" s="71" t="s">
        <v>359</v>
      </c>
      <c r="D142" s="69">
        <v>2120801</v>
      </c>
      <c r="E142" s="72" t="s">
        <v>353</v>
      </c>
      <c r="F142" s="73">
        <v>3000</v>
      </c>
      <c r="G142" s="74"/>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56"/>
      <c r="EG142" s="56"/>
      <c r="EH142" s="56"/>
      <c r="EI142" s="56"/>
      <c r="EJ142" s="56"/>
      <c r="EK142" s="56"/>
      <c r="EL142" s="56"/>
      <c r="EM142" s="56"/>
      <c r="EN142" s="56"/>
      <c r="EO142" s="56"/>
      <c r="EP142" s="56"/>
      <c r="EQ142" s="56"/>
      <c r="ER142" s="56"/>
      <c r="ES142" s="56"/>
      <c r="ET142" s="56"/>
      <c r="EU142" s="56"/>
      <c r="EV142" s="56"/>
      <c r="EW142" s="56"/>
      <c r="EX142" s="56"/>
      <c r="EY142" s="56"/>
      <c r="EZ142" s="56"/>
      <c r="FA142" s="56"/>
      <c r="FB142" s="56"/>
      <c r="FC142" s="56"/>
      <c r="FD142" s="56"/>
      <c r="FE142" s="56"/>
      <c r="FF142" s="56"/>
      <c r="FG142" s="56"/>
      <c r="FH142" s="56"/>
      <c r="FI142" s="56"/>
      <c r="FJ142" s="56"/>
      <c r="FK142" s="56"/>
      <c r="FL142" s="56"/>
      <c r="FM142" s="56"/>
      <c r="FN142" s="56"/>
      <c r="FO142" s="56"/>
      <c r="FP142" s="56"/>
      <c r="FQ142" s="56"/>
      <c r="FR142" s="56"/>
      <c r="FS142" s="56"/>
      <c r="FT142" s="56"/>
      <c r="FU142" s="56"/>
      <c r="FV142" s="56"/>
      <c r="FW142" s="56"/>
      <c r="FX142" s="56"/>
      <c r="FY142" s="56"/>
      <c r="FZ142" s="56"/>
      <c r="GA142" s="56"/>
      <c r="GB142" s="56"/>
      <c r="GC142" s="56"/>
      <c r="GD142" s="56"/>
      <c r="GE142" s="56"/>
      <c r="GF142" s="56"/>
      <c r="GG142" s="56"/>
      <c r="GH142" s="56"/>
      <c r="GI142" s="56"/>
      <c r="GJ142" s="56"/>
      <c r="GK142" s="56"/>
      <c r="GL142" s="56"/>
      <c r="GM142" s="56"/>
      <c r="GN142" s="56"/>
      <c r="GO142" s="56"/>
      <c r="GP142" s="56"/>
      <c r="GQ142" s="56"/>
      <c r="GR142" s="56"/>
      <c r="GS142" s="56"/>
      <c r="GT142" s="56"/>
      <c r="GU142" s="56"/>
      <c r="GV142" s="56"/>
      <c r="GW142" s="56"/>
      <c r="GX142" s="56"/>
      <c r="GY142" s="56"/>
      <c r="GZ142" s="56"/>
      <c r="HA142" s="56"/>
      <c r="HB142" s="56"/>
      <c r="HC142" s="56"/>
      <c r="HD142" s="56"/>
      <c r="HE142" s="56"/>
      <c r="HF142" s="56"/>
      <c r="HG142" s="56"/>
      <c r="HH142" s="56"/>
      <c r="HI142" s="56"/>
      <c r="HJ142" s="56"/>
      <c r="HK142" s="56"/>
      <c r="HL142" s="56"/>
      <c r="HM142" s="56"/>
      <c r="HN142" s="56"/>
      <c r="HO142" s="56"/>
      <c r="HP142" s="56"/>
      <c r="HQ142" s="56"/>
      <c r="HR142" s="56"/>
      <c r="HS142" s="56"/>
      <c r="HT142" s="56"/>
      <c r="HU142" s="56"/>
      <c r="HV142" s="56"/>
      <c r="HW142" s="56"/>
      <c r="HX142" s="56"/>
      <c r="HY142" s="56"/>
      <c r="HZ142" s="56"/>
      <c r="IA142" s="56"/>
      <c r="IB142" s="56"/>
      <c r="IC142" s="56"/>
      <c r="ID142" s="56"/>
      <c r="IE142" s="56"/>
      <c r="IF142" s="56"/>
      <c r="IG142" s="56"/>
      <c r="IH142" s="56"/>
      <c r="II142" s="56"/>
      <c r="IJ142" s="56"/>
      <c r="IK142" s="56"/>
      <c r="IL142" s="56"/>
      <c r="IM142" s="56"/>
      <c r="IN142" s="56"/>
      <c r="IO142" s="56"/>
      <c r="IP142" s="56"/>
      <c r="IQ142" s="56"/>
      <c r="IR142" s="56"/>
      <c r="IS142" s="56"/>
      <c r="IT142" s="56"/>
    </row>
    <row r="143" spans="1:254" s="53" customFormat="1" ht="40.5" customHeight="1">
      <c r="A143" s="69">
        <v>139</v>
      </c>
      <c r="B143" s="70" t="s">
        <v>134</v>
      </c>
      <c r="C143" s="71" t="s">
        <v>360</v>
      </c>
      <c r="D143" s="69">
        <v>2120801</v>
      </c>
      <c r="E143" s="72" t="s">
        <v>353</v>
      </c>
      <c r="F143" s="73">
        <v>780</v>
      </c>
      <c r="G143" s="74"/>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56"/>
      <c r="HG143" s="56"/>
      <c r="HH143" s="56"/>
      <c r="HI143" s="56"/>
      <c r="HJ143" s="56"/>
      <c r="HK143" s="56"/>
      <c r="HL143" s="56"/>
      <c r="HM143" s="56"/>
      <c r="HN143" s="56"/>
      <c r="HO143" s="56"/>
      <c r="HP143" s="56"/>
      <c r="HQ143" s="56"/>
      <c r="HR143" s="56"/>
      <c r="HS143" s="56"/>
      <c r="HT143" s="56"/>
      <c r="HU143" s="56"/>
      <c r="HV143" s="56"/>
      <c r="HW143" s="56"/>
      <c r="HX143" s="56"/>
      <c r="HY143" s="56"/>
      <c r="HZ143" s="56"/>
      <c r="IA143" s="56"/>
      <c r="IB143" s="56"/>
      <c r="IC143" s="56"/>
      <c r="ID143" s="56"/>
      <c r="IE143" s="56"/>
      <c r="IF143" s="56"/>
      <c r="IG143" s="56"/>
      <c r="IH143" s="56"/>
      <c r="II143" s="56"/>
      <c r="IJ143" s="56"/>
      <c r="IK143" s="56"/>
      <c r="IL143" s="56"/>
      <c r="IM143" s="56"/>
      <c r="IN143" s="56"/>
      <c r="IO143" s="56"/>
      <c r="IP143" s="56"/>
      <c r="IQ143" s="56"/>
      <c r="IR143" s="56"/>
      <c r="IS143" s="56"/>
      <c r="IT143" s="56"/>
    </row>
    <row r="144" spans="1:254" s="53" customFormat="1" ht="40.5" customHeight="1">
      <c r="A144" s="69">
        <v>140</v>
      </c>
      <c r="B144" s="70" t="s">
        <v>134</v>
      </c>
      <c r="C144" s="71" t="s">
        <v>361</v>
      </c>
      <c r="D144" s="69">
        <v>2120802</v>
      </c>
      <c r="E144" s="72" t="s">
        <v>293</v>
      </c>
      <c r="F144" s="73">
        <v>206</v>
      </c>
      <c r="G144" s="74"/>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56"/>
      <c r="DM144" s="56"/>
      <c r="DN144" s="56"/>
      <c r="DO144" s="56"/>
      <c r="DP144" s="56"/>
      <c r="DQ144" s="56"/>
      <c r="DR144" s="56"/>
      <c r="DS144" s="56"/>
      <c r="DT144" s="56"/>
      <c r="DU144" s="56"/>
      <c r="DV144" s="56"/>
      <c r="DW144" s="56"/>
      <c r="DX144" s="56"/>
      <c r="DY144" s="56"/>
      <c r="DZ144" s="56"/>
      <c r="EA144" s="56"/>
      <c r="EB144" s="56"/>
      <c r="EC144" s="56"/>
      <c r="ED144" s="56"/>
      <c r="EE144" s="56"/>
      <c r="EF144" s="56"/>
      <c r="EG144" s="56"/>
      <c r="EH144" s="56"/>
      <c r="EI144" s="56"/>
      <c r="EJ144" s="56"/>
      <c r="EK144" s="56"/>
      <c r="EL144" s="56"/>
      <c r="EM144" s="56"/>
      <c r="EN144" s="56"/>
      <c r="EO144" s="56"/>
      <c r="EP144" s="56"/>
      <c r="EQ144" s="56"/>
      <c r="ER144" s="56"/>
      <c r="ES144" s="56"/>
      <c r="ET144" s="56"/>
      <c r="EU144" s="56"/>
      <c r="EV144" s="56"/>
      <c r="EW144" s="56"/>
      <c r="EX144" s="56"/>
      <c r="EY144" s="56"/>
      <c r="EZ144" s="56"/>
      <c r="FA144" s="56"/>
      <c r="FB144" s="56"/>
      <c r="FC144" s="56"/>
      <c r="FD144" s="56"/>
      <c r="FE144" s="56"/>
      <c r="FF144" s="56"/>
      <c r="FG144" s="56"/>
      <c r="FH144" s="56"/>
      <c r="FI144" s="56"/>
      <c r="FJ144" s="56"/>
      <c r="FK144" s="56"/>
      <c r="FL144" s="56"/>
      <c r="FM144" s="56"/>
      <c r="FN144" s="56"/>
      <c r="FO144" s="56"/>
      <c r="FP144" s="56"/>
      <c r="FQ144" s="56"/>
      <c r="FR144" s="56"/>
      <c r="FS144" s="56"/>
      <c r="FT144" s="56"/>
      <c r="FU144" s="56"/>
      <c r="FV144" s="56"/>
      <c r="FW144" s="56"/>
      <c r="FX144" s="56"/>
      <c r="FY144" s="56"/>
      <c r="FZ144" s="56"/>
      <c r="GA144" s="56"/>
      <c r="GB144" s="56"/>
      <c r="GC144" s="56"/>
      <c r="GD144" s="56"/>
      <c r="GE144" s="56"/>
      <c r="GF144" s="56"/>
      <c r="GG144" s="56"/>
      <c r="GH144" s="56"/>
      <c r="GI144" s="56"/>
      <c r="GJ144" s="56"/>
      <c r="GK144" s="56"/>
      <c r="GL144" s="56"/>
      <c r="GM144" s="56"/>
      <c r="GN144" s="56"/>
      <c r="GO144" s="56"/>
      <c r="GP144" s="56"/>
      <c r="GQ144" s="56"/>
      <c r="GR144" s="56"/>
      <c r="GS144" s="56"/>
      <c r="GT144" s="56"/>
      <c r="GU144" s="56"/>
      <c r="GV144" s="56"/>
      <c r="GW144" s="56"/>
      <c r="GX144" s="56"/>
      <c r="GY144" s="56"/>
      <c r="GZ144" s="56"/>
      <c r="HA144" s="56"/>
      <c r="HB144" s="56"/>
      <c r="HC144" s="56"/>
      <c r="HD144" s="56"/>
      <c r="HE144" s="56"/>
      <c r="HF144" s="56"/>
      <c r="HG144" s="56"/>
      <c r="HH144" s="56"/>
      <c r="HI144" s="56"/>
      <c r="HJ144" s="56"/>
      <c r="HK144" s="56"/>
      <c r="HL144" s="56"/>
      <c r="HM144" s="56"/>
      <c r="HN144" s="56"/>
      <c r="HO144" s="56"/>
      <c r="HP144" s="56"/>
      <c r="HQ144" s="56"/>
      <c r="HR144" s="56"/>
      <c r="HS144" s="56"/>
      <c r="HT144" s="56"/>
      <c r="HU144" s="56"/>
      <c r="HV144" s="56"/>
      <c r="HW144" s="56"/>
      <c r="HX144" s="56"/>
      <c r="HY144" s="56"/>
      <c r="HZ144" s="56"/>
      <c r="IA144" s="56"/>
      <c r="IB144" s="56"/>
      <c r="IC144" s="56"/>
      <c r="ID144" s="56"/>
      <c r="IE144" s="56"/>
      <c r="IF144" s="56"/>
      <c r="IG144" s="56"/>
      <c r="IH144" s="56"/>
      <c r="II144" s="56"/>
      <c r="IJ144" s="56"/>
      <c r="IK144" s="56"/>
      <c r="IL144" s="56"/>
      <c r="IM144" s="56"/>
      <c r="IN144" s="56"/>
      <c r="IO144" s="56"/>
      <c r="IP144" s="56"/>
      <c r="IQ144" s="56"/>
      <c r="IR144" s="56"/>
      <c r="IS144" s="56"/>
      <c r="IT144" s="56"/>
    </row>
    <row r="145" spans="1:254" s="53" customFormat="1" ht="46.5" customHeight="1">
      <c r="A145" s="69">
        <v>141</v>
      </c>
      <c r="B145" s="70" t="s">
        <v>134</v>
      </c>
      <c r="C145" s="71" t="s">
        <v>362</v>
      </c>
      <c r="D145" s="69">
        <v>2120801</v>
      </c>
      <c r="E145" s="72" t="s">
        <v>353</v>
      </c>
      <c r="F145" s="73">
        <v>223</v>
      </c>
      <c r="G145" s="74"/>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c r="ET145" s="56"/>
      <c r="EU145" s="56"/>
      <c r="EV145" s="56"/>
      <c r="EW145" s="56"/>
      <c r="EX145" s="56"/>
      <c r="EY145" s="56"/>
      <c r="EZ145" s="56"/>
      <c r="FA145" s="56"/>
      <c r="FB145" s="56"/>
      <c r="FC145" s="56"/>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c r="GE145" s="56"/>
      <c r="GF145" s="56"/>
      <c r="GG145" s="56"/>
      <c r="GH145" s="56"/>
      <c r="GI145" s="56"/>
      <c r="GJ145" s="56"/>
      <c r="GK145" s="56"/>
      <c r="GL145" s="56"/>
      <c r="GM145" s="56"/>
      <c r="GN145" s="56"/>
      <c r="GO145" s="56"/>
      <c r="GP145" s="56"/>
      <c r="GQ145" s="56"/>
      <c r="GR145" s="56"/>
      <c r="GS145" s="56"/>
      <c r="GT145" s="56"/>
      <c r="GU145" s="56"/>
      <c r="GV145" s="56"/>
      <c r="GW145" s="56"/>
      <c r="GX145" s="56"/>
      <c r="GY145" s="56"/>
      <c r="GZ145" s="56"/>
      <c r="HA145" s="56"/>
      <c r="HB145" s="56"/>
      <c r="HC145" s="56"/>
      <c r="HD145" s="56"/>
      <c r="HE145" s="56"/>
      <c r="HF145" s="56"/>
      <c r="HG145" s="56"/>
      <c r="HH145" s="56"/>
      <c r="HI145" s="56"/>
      <c r="HJ145" s="56"/>
      <c r="HK145" s="56"/>
      <c r="HL145" s="56"/>
      <c r="HM145" s="56"/>
      <c r="HN145" s="56"/>
      <c r="HO145" s="56"/>
      <c r="HP145" s="56"/>
      <c r="HQ145" s="56"/>
      <c r="HR145" s="56"/>
      <c r="HS145" s="56"/>
      <c r="HT145" s="56"/>
      <c r="HU145" s="56"/>
      <c r="HV145" s="56"/>
      <c r="HW145" s="56"/>
      <c r="HX145" s="56"/>
      <c r="HY145" s="56"/>
      <c r="HZ145" s="56"/>
      <c r="IA145" s="56"/>
      <c r="IB145" s="56"/>
      <c r="IC145" s="56"/>
      <c r="ID145" s="56"/>
      <c r="IE145" s="56"/>
      <c r="IF145" s="56"/>
      <c r="IG145" s="56"/>
      <c r="IH145" s="56"/>
      <c r="II145" s="56"/>
      <c r="IJ145" s="56"/>
      <c r="IK145" s="56"/>
      <c r="IL145" s="56"/>
      <c r="IM145" s="56"/>
      <c r="IN145" s="56"/>
      <c r="IO145" s="56"/>
      <c r="IP145" s="56"/>
      <c r="IQ145" s="56"/>
      <c r="IR145" s="56"/>
      <c r="IS145" s="56"/>
      <c r="IT145" s="56"/>
    </row>
    <row r="146" spans="1:254" s="53" customFormat="1" ht="30" customHeight="1">
      <c r="A146" s="69">
        <v>142</v>
      </c>
      <c r="B146" s="70" t="s">
        <v>134</v>
      </c>
      <c r="C146" s="71" t="s">
        <v>363</v>
      </c>
      <c r="D146" s="69">
        <v>2120802</v>
      </c>
      <c r="E146" s="72" t="s">
        <v>293</v>
      </c>
      <c r="F146" s="73">
        <v>3</v>
      </c>
      <c r="G146" s="74"/>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c r="GE146" s="56"/>
      <c r="GF146" s="56"/>
      <c r="GG146" s="56"/>
      <c r="GH146" s="56"/>
      <c r="GI146" s="56"/>
      <c r="GJ146" s="56"/>
      <c r="GK146" s="56"/>
      <c r="GL146" s="56"/>
      <c r="GM146" s="56"/>
      <c r="GN146" s="56"/>
      <c r="GO146" s="56"/>
      <c r="GP146" s="56"/>
      <c r="GQ146" s="56"/>
      <c r="GR146" s="56"/>
      <c r="GS146" s="56"/>
      <c r="GT146" s="56"/>
      <c r="GU146" s="56"/>
      <c r="GV146" s="56"/>
      <c r="GW146" s="56"/>
      <c r="GX146" s="56"/>
      <c r="GY146" s="56"/>
      <c r="GZ146" s="56"/>
      <c r="HA146" s="56"/>
      <c r="HB146" s="56"/>
      <c r="HC146" s="56"/>
      <c r="HD146" s="56"/>
      <c r="HE146" s="56"/>
      <c r="HF146" s="56"/>
      <c r="HG146" s="56"/>
      <c r="HH146" s="56"/>
      <c r="HI146" s="56"/>
      <c r="HJ146" s="56"/>
      <c r="HK146" s="56"/>
      <c r="HL146" s="56"/>
      <c r="HM146" s="56"/>
      <c r="HN146" s="56"/>
      <c r="HO146" s="56"/>
      <c r="HP146" s="56"/>
      <c r="HQ146" s="56"/>
      <c r="HR146" s="56"/>
      <c r="HS146" s="56"/>
      <c r="HT146" s="56"/>
      <c r="HU146" s="56"/>
      <c r="HV146" s="56"/>
      <c r="HW146" s="56"/>
      <c r="HX146" s="56"/>
      <c r="HY146" s="56"/>
      <c r="HZ146" s="56"/>
      <c r="IA146" s="56"/>
      <c r="IB146" s="56"/>
      <c r="IC146" s="56"/>
      <c r="ID146" s="56"/>
      <c r="IE146" s="56"/>
      <c r="IF146" s="56"/>
      <c r="IG146" s="56"/>
      <c r="IH146" s="56"/>
      <c r="II146" s="56"/>
      <c r="IJ146" s="56"/>
      <c r="IK146" s="56"/>
      <c r="IL146" s="56"/>
      <c r="IM146" s="56"/>
      <c r="IN146" s="56"/>
      <c r="IO146" s="56"/>
      <c r="IP146" s="56"/>
      <c r="IQ146" s="56"/>
      <c r="IR146" s="56"/>
      <c r="IS146" s="56"/>
      <c r="IT146" s="56"/>
    </row>
    <row r="147" spans="1:254" s="53" customFormat="1" ht="30" customHeight="1">
      <c r="A147" s="69">
        <v>143</v>
      </c>
      <c r="B147" s="70" t="s">
        <v>134</v>
      </c>
      <c r="C147" s="71" t="s">
        <v>364</v>
      </c>
      <c r="D147" s="69">
        <v>2120802</v>
      </c>
      <c r="E147" s="72" t="s">
        <v>293</v>
      </c>
      <c r="F147" s="73">
        <v>-4392</v>
      </c>
      <c r="G147" s="74"/>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c r="DO147" s="56"/>
      <c r="DP147" s="56"/>
      <c r="DQ147" s="56"/>
      <c r="DR147" s="56"/>
      <c r="DS147" s="56"/>
      <c r="DT147" s="56"/>
      <c r="DU147" s="56"/>
      <c r="DV147" s="56"/>
      <c r="DW147" s="56"/>
      <c r="DX147" s="56"/>
      <c r="DY147" s="56"/>
      <c r="DZ147" s="56"/>
      <c r="EA147" s="56"/>
      <c r="EB147" s="56"/>
      <c r="EC147" s="56"/>
      <c r="ED147" s="56"/>
      <c r="EE147" s="56"/>
      <c r="EF147" s="56"/>
      <c r="EG147" s="56"/>
      <c r="EH147" s="56"/>
      <c r="EI147" s="56"/>
      <c r="EJ147" s="56"/>
      <c r="EK147" s="56"/>
      <c r="EL147" s="56"/>
      <c r="EM147" s="56"/>
      <c r="EN147" s="56"/>
      <c r="EO147" s="56"/>
      <c r="EP147" s="56"/>
      <c r="EQ147" s="56"/>
      <c r="ER147" s="56"/>
      <c r="ES147" s="56"/>
      <c r="ET147" s="56"/>
      <c r="EU147" s="56"/>
      <c r="EV147" s="56"/>
      <c r="EW147" s="56"/>
      <c r="EX147" s="56"/>
      <c r="EY147" s="56"/>
      <c r="EZ147" s="56"/>
      <c r="FA147" s="56"/>
      <c r="FB147" s="56"/>
      <c r="FC147" s="56"/>
      <c r="FD147" s="56"/>
      <c r="FE147" s="56"/>
      <c r="FF147" s="56"/>
      <c r="FG147" s="56"/>
      <c r="FH147" s="56"/>
      <c r="FI147" s="56"/>
      <c r="FJ147" s="56"/>
      <c r="FK147" s="56"/>
      <c r="FL147" s="56"/>
      <c r="FM147" s="56"/>
      <c r="FN147" s="56"/>
      <c r="FO147" s="56"/>
      <c r="FP147" s="56"/>
      <c r="FQ147" s="56"/>
      <c r="FR147" s="56"/>
      <c r="FS147" s="56"/>
      <c r="FT147" s="56"/>
      <c r="FU147" s="56"/>
      <c r="FV147" s="56"/>
      <c r="FW147" s="56"/>
      <c r="FX147" s="56"/>
      <c r="FY147" s="56"/>
      <c r="FZ147" s="56"/>
      <c r="GA147" s="56"/>
      <c r="GB147" s="56"/>
      <c r="GC147" s="56"/>
      <c r="GD147" s="56"/>
      <c r="GE147" s="56"/>
      <c r="GF147" s="56"/>
      <c r="GG147" s="56"/>
      <c r="GH147" s="56"/>
      <c r="GI147" s="56"/>
      <c r="GJ147" s="56"/>
      <c r="GK147" s="56"/>
      <c r="GL147" s="56"/>
      <c r="GM147" s="56"/>
      <c r="GN147" s="56"/>
      <c r="GO147" s="56"/>
      <c r="GP147" s="56"/>
      <c r="GQ147" s="56"/>
      <c r="GR147" s="56"/>
      <c r="GS147" s="56"/>
      <c r="GT147" s="56"/>
      <c r="GU147" s="56"/>
      <c r="GV147" s="56"/>
      <c r="GW147" s="56"/>
      <c r="GX147" s="56"/>
      <c r="GY147" s="56"/>
      <c r="GZ147" s="56"/>
      <c r="HA147" s="56"/>
      <c r="HB147" s="56"/>
      <c r="HC147" s="56"/>
      <c r="HD147" s="56"/>
      <c r="HE147" s="56"/>
      <c r="HF147" s="56"/>
      <c r="HG147" s="56"/>
      <c r="HH147" s="56"/>
      <c r="HI147" s="56"/>
      <c r="HJ147" s="56"/>
      <c r="HK147" s="56"/>
      <c r="HL147" s="56"/>
      <c r="HM147" s="56"/>
      <c r="HN147" s="56"/>
      <c r="HO147" s="56"/>
      <c r="HP147" s="56"/>
      <c r="HQ147" s="56"/>
      <c r="HR147" s="56"/>
      <c r="HS147" s="56"/>
      <c r="HT147" s="56"/>
      <c r="HU147" s="56"/>
      <c r="HV147" s="56"/>
      <c r="HW147" s="56"/>
      <c r="HX147" s="56"/>
      <c r="HY147" s="56"/>
      <c r="HZ147" s="56"/>
      <c r="IA147" s="56"/>
      <c r="IB147" s="56"/>
      <c r="IC147" s="56"/>
      <c r="ID147" s="56"/>
      <c r="IE147" s="56"/>
      <c r="IF147" s="56"/>
      <c r="IG147" s="56"/>
      <c r="IH147" s="56"/>
      <c r="II147" s="56"/>
      <c r="IJ147" s="56"/>
      <c r="IK147" s="56"/>
      <c r="IL147" s="56"/>
      <c r="IM147" s="56"/>
      <c r="IN147" s="56"/>
      <c r="IO147" s="56"/>
      <c r="IP147" s="56"/>
      <c r="IQ147" s="56"/>
      <c r="IR147" s="56"/>
      <c r="IS147" s="56"/>
      <c r="IT147" s="56"/>
    </row>
    <row r="148" spans="1:254" s="53" customFormat="1" ht="30" customHeight="1">
      <c r="A148" s="69">
        <v>144</v>
      </c>
      <c r="B148" s="70" t="s">
        <v>134</v>
      </c>
      <c r="C148" s="71" t="s">
        <v>365</v>
      </c>
      <c r="D148" s="69">
        <v>2120801</v>
      </c>
      <c r="E148" s="72" t="s">
        <v>353</v>
      </c>
      <c r="F148" s="73">
        <v>-1500</v>
      </c>
      <c r="G148" s="74"/>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c r="HZ148" s="56"/>
      <c r="IA148" s="56"/>
      <c r="IB148" s="56"/>
      <c r="IC148" s="56"/>
      <c r="ID148" s="56"/>
      <c r="IE148" s="56"/>
      <c r="IF148" s="56"/>
      <c r="IG148" s="56"/>
      <c r="IH148" s="56"/>
      <c r="II148" s="56"/>
      <c r="IJ148" s="56"/>
      <c r="IK148" s="56"/>
      <c r="IL148" s="56"/>
      <c r="IM148" s="56"/>
      <c r="IN148" s="56"/>
      <c r="IO148" s="56"/>
      <c r="IP148" s="56"/>
      <c r="IQ148" s="56"/>
      <c r="IR148" s="56"/>
      <c r="IS148" s="56"/>
      <c r="IT148" s="56"/>
    </row>
    <row r="149" spans="1:254" s="53" customFormat="1" ht="40.5" customHeight="1">
      <c r="A149" s="69">
        <v>145</v>
      </c>
      <c r="B149" s="70" t="s">
        <v>134</v>
      </c>
      <c r="C149" s="71" t="s">
        <v>366</v>
      </c>
      <c r="D149" s="69">
        <v>2121501</v>
      </c>
      <c r="E149" s="72" t="s">
        <v>367</v>
      </c>
      <c r="F149" s="73">
        <v>-22000</v>
      </c>
      <c r="G149" s="74"/>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DL149" s="56"/>
      <c r="DM149" s="56"/>
      <c r="DN149" s="56"/>
      <c r="DO149" s="56"/>
      <c r="DP149" s="56"/>
      <c r="DQ149" s="56"/>
      <c r="DR149" s="56"/>
      <c r="DS149" s="56"/>
      <c r="DT149" s="56"/>
      <c r="DU149" s="56"/>
      <c r="DV149" s="56"/>
      <c r="DW149" s="56"/>
      <c r="DX149" s="56"/>
      <c r="DY149" s="56"/>
      <c r="DZ149" s="56"/>
      <c r="EA149" s="56"/>
      <c r="EB149" s="56"/>
      <c r="EC149" s="56"/>
      <c r="ED149" s="56"/>
      <c r="EE149" s="56"/>
      <c r="EF149" s="56"/>
      <c r="EG149" s="56"/>
      <c r="EH149" s="56"/>
      <c r="EI149" s="56"/>
      <c r="EJ149" s="56"/>
      <c r="EK149" s="56"/>
      <c r="EL149" s="56"/>
      <c r="EM149" s="56"/>
      <c r="EN149" s="56"/>
      <c r="EO149" s="56"/>
      <c r="EP149" s="56"/>
      <c r="EQ149" s="56"/>
      <c r="ER149" s="56"/>
      <c r="ES149" s="56"/>
      <c r="ET149" s="56"/>
      <c r="EU149" s="56"/>
      <c r="EV149" s="56"/>
      <c r="EW149" s="56"/>
      <c r="EX149" s="56"/>
      <c r="EY149" s="56"/>
      <c r="EZ149" s="56"/>
      <c r="FA149" s="56"/>
      <c r="FB149" s="56"/>
      <c r="FC149" s="56"/>
      <c r="FD149" s="56"/>
      <c r="FE149" s="56"/>
      <c r="FF149" s="56"/>
      <c r="FG149" s="56"/>
      <c r="FH149" s="56"/>
      <c r="FI149" s="56"/>
      <c r="FJ149" s="56"/>
      <c r="FK149" s="56"/>
      <c r="FL149" s="56"/>
      <c r="FM149" s="56"/>
      <c r="FN149" s="56"/>
      <c r="FO149" s="56"/>
      <c r="FP149" s="56"/>
      <c r="FQ149" s="56"/>
      <c r="FR149" s="56"/>
      <c r="FS149" s="56"/>
      <c r="FT149" s="56"/>
      <c r="FU149" s="56"/>
      <c r="FV149" s="56"/>
      <c r="FW149" s="56"/>
      <c r="FX149" s="56"/>
      <c r="FY149" s="56"/>
      <c r="FZ149" s="56"/>
      <c r="GA149" s="56"/>
      <c r="GB149" s="56"/>
      <c r="GC149" s="56"/>
      <c r="GD149" s="56"/>
      <c r="GE149" s="56"/>
      <c r="GF149" s="56"/>
      <c r="GG149" s="56"/>
      <c r="GH149" s="56"/>
      <c r="GI149" s="56"/>
      <c r="GJ149" s="56"/>
      <c r="GK149" s="56"/>
      <c r="GL149" s="56"/>
      <c r="GM149" s="56"/>
      <c r="GN149" s="56"/>
      <c r="GO149" s="56"/>
      <c r="GP149" s="56"/>
      <c r="GQ149" s="56"/>
      <c r="GR149" s="56"/>
      <c r="GS149" s="56"/>
      <c r="GT149" s="56"/>
      <c r="GU149" s="56"/>
      <c r="GV149" s="56"/>
      <c r="GW149" s="56"/>
      <c r="GX149" s="56"/>
      <c r="GY149" s="56"/>
      <c r="GZ149" s="56"/>
      <c r="HA149" s="56"/>
      <c r="HB149" s="56"/>
      <c r="HC149" s="56"/>
      <c r="HD149" s="56"/>
      <c r="HE149" s="56"/>
      <c r="HF149" s="56"/>
      <c r="HG149" s="56"/>
      <c r="HH149" s="56"/>
      <c r="HI149" s="56"/>
      <c r="HJ149" s="56"/>
      <c r="HK149" s="56"/>
      <c r="HL149" s="56"/>
      <c r="HM149" s="56"/>
      <c r="HN149" s="56"/>
      <c r="HO149" s="56"/>
      <c r="HP149" s="56"/>
      <c r="HQ149" s="56"/>
      <c r="HR149" s="56"/>
      <c r="HS149" s="56"/>
      <c r="HT149" s="56"/>
      <c r="HU149" s="56"/>
      <c r="HV149" s="56"/>
      <c r="HW149" s="56"/>
      <c r="HX149" s="56"/>
      <c r="HY149" s="56"/>
      <c r="HZ149" s="56"/>
      <c r="IA149" s="56"/>
      <c r="IB149" s="56"/>
      <c r="IC149" s="56"/>
      <c r="ID149" s="56"/>
      <c r="IE149" s="56"/>
      <c r="IF149" s="56"/>
      <c r="IG149" s="56"/>
      <c r="IH149" s="56"/>
      <c r="II149" s="56"/>
      <c r="IJ149" s="56"/>
      <c r="IK149" s="56"/>
      <c r="IL149" s="56"/>
      <c r="IM149" s="56"/>
      <c r="IN149" s="56"/>
      <c r="IO149" s="56"/>
      <c r="IP149" s="56"/>
      <c r="IQ149" s="56"/>
      <c r="IR149" s="56"/>
      <c r="IS149" s="56"/>
      <c r="IT149" s="56"/>
    </row>
    <row r="150" spans="1:254" s="53" customFormat="1" ht="40.5" customHeight="1">
      <c r="A150" s="69">
        <v>146</v>
      </c>
      <c r="B150" s="70" t="s">
        <v>134</v>
      </c>
      <c r="C150" s="71" t="s">
        <v>366</v>
      </c>
      <c r="D150" s="69">
        <v>2120801</v>
      </c>
      <c r="E150" s="72" t="s">
        <v>353</v>
      </c>
      <c r="F150" s="73">
        <v>-1000</v>
      </c>
      <c r="G150" s="74"/>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c r="IN150" s="56"/>
      <c r="IO150" s="56"/>
      <c r="IP150" s="56"/>
      <c r="IQ150" s="56"/>
      <c r="IR150" s="56"/>
      <c r="IS150" s="56"/>
      <c r="IT150" s="56"/>
    </row>
    <row r="151" spans="1:254" s="53" customFormat="1" ht="30" customHeight="1">
      <c r="A151" s="69">
        <v>147</v>
      </c>
      <c r="B151" s="70" t="s">
        <v>134</v>
      </c>
      <c r="C151" s="71" t="s">
        <v>368</v>
      </c>
      <c r="D151" s="69">
        <v>2120802</v>
      </c>
      <c r="E151" s="72" t="s">
        <v>293</v>
      </c>
      <c r="F151" s="73">
        <v>-30</v>
      </c>
      <c r="G151" s="74"/>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c r="IL151" s="56"/>
      <c r="IM151" s="56"/>
      <c r="IN151" s="56"/>
      <c r="IO151" s="56"/>
      <c r="IP151" s="56"/>
      <c r="IQ151" s="56"/>
      <c r="IR151" s="56"/>
      <c r="IS151" s="56"/>
      <c r="IT151" s="56"/>
    </row>
    <row r="152" spans="1:254" s="53" customFormat="1" ht="30" customHeight="1">
      <c r="A152" s="69">
        <v>148</v>
      </c>
      <c r="B152" s="70" t="s">
        <v>134</v>
      </c>
      <c r="C152" s="71" t="s">
        <v>369</v>
      </c>
      <c r="D152" s="69">
        <v>2120802</v>
      </c>
      <c r="E152" s="72" t="s">
        <v>293</v>
      </c>
      <c r="F152" s="73">
        <v>-4000</v>
      </c>
      <c r="G152" s="74"/>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6"/>
      <c r="GR152" s="56"/>
      <c r="GS152" s="56"/>
      <c r="GT152" s="56"/>
      <c r="GU152" s="56"/>
      <c r="GV152" s="56"/>
      <c r="GW152" s="56"/>
      <c r="GX152" s="56"/>
      <c r="GY152" s="56"/>
      <c r="GZ152" s="56"/>
      <c r="HA152" s="56"/>
      <c r="HB152" s="56"/>
      <c r="HC152" s="56"/>
      <c r="HD152" s="56"/>
      <c r="HE152" s="56"/>
      <c r="HF152" s="56"/>
      <c r="HG152" s="56"/>
      <c r="HH152" s="56"/>
      <c r="HI152" s="56"/>
      <c r="HJ152" s="56"/>
      <c r="HK152" s="56"/>
      <c r="HL152" s="56"/>
      <c r="HM152" s="56"/>
      <c r="HN152" s="56"/>
      <c r="HO152" s="56"/>
      <c r="HP152" s="56"/>
      <c r="HQ152" s="56"/>
      <c r="HR152" s="56"/>
      <c r="HS152" s="56"/>
      <c r="HT152" s="56"/>
      <c r="HU152" s="56"/>
      <c r="HV152" s="56"/>
      <c r="HW152" s="56"/>
      <c r="HX152" s="56"/>
      <c r="HY152" s="56"/>
      <c r="HZ152" s="56"/>
      <c r="IA152" s="56"/>
      <c r="IB152" s="56"/>
      <c r="IC152" s="56"/>
      <c r="ID152" s="56"/>
      <c r="IE152" s="56"/>
      <c r="IF152" s="56"/>
      <c r="IG152" s="56"/>
      <c r="IH152" s="56"/>
      <c r="II152" s="56"/>
      <c r="IJ152" s="56"/>
      <c r="IK152" s="56"/>
      <c r="IL152" s="56"/>
      <c r="IM152" s="56"/>
      <c r="IN152" s="56"/>
      <c r="IO152" s="56"/>
      <c r="IP152" s="56"/>
      <c r="IQ152" s="56"/>
      <c r="IR152" s="56"/>
      <c r="IS152" s="56"/>
      <c r="IT152" s="56"/>
    </row>
    <row r="153" spans="1:254" s="53" customFormat="1" ht="30" customHeight="1">
      <c r="A153" s="69">
        <v>149</v>
      </c>
      <c r="B153" s="70" t="s">
        <v>134</v>
      </c>
      <c r="C153" s="71" t="s">
        <v>370</v>
      </c>
      <c r="D153" s="69">
        <v>2120801</v>
      </c>
      <c r="E153" s="72" t="s">
        <v>353</v>
      </c>
      <c r="F153" s="73">
        <v>-1571</v>
      </c>
      <c r="G153" s="74"/>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6"/>
      <c r="EB153" s="56"/>
      <c r="EC153" s="56"/>
      <c r="ED153" s="56"/>
      <c r="EE153" s="56"/>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c r="HZ153" s="56"/>
      <c r="IA153" s="56"/>
      <c r="IB153" s="56"/>
      <c r="IC153" s="56"/>
      <c r="ID153" s="56"/>
      <c r="IE153" s="56"/>
      <c r="IF153" s="56"/>
      <c r="IG153" s="56"/>
      <c r="IH153" s="56"/>
      <c r="II153" s="56"/>
      <c r="IJ153" s="56"/>
      <c r="IK153" s="56"/>
      <c r="IL153" s="56"/>
      <c r="IM153" s="56"/>
      <c r="IN153" s="56"/>
      <c r="IO153" s="56"/>
      <c r="IP153" s="56"/>
      <c r="IQ153" s="56"/>
      <c r="IR153" s="56"/>
      <c r="IS153" s="56"/>
      <c r="IT153" s="56"/>
    </row>
    <row r="154" spans="1:254" s="53" customFormat="1" ht="30" customHeight="1">
      <c r="A154" s="69">
        <v>150</v>
      </c>
      <c r="B154" s="70" t="s">
        <v>134</v>
      </c>
      <c r="C154" s="71" t="s">
        <v>371</v>
      </c>
      <c r="D154" s="69">
        <v>2120802</v>
      </c>
      <c r="E154" s="72" t="s">
        <v>293</v>
      </c>
      <c r="F154" s="73">
        <v>-4873</v>
      </c>
      <c r="G154" s="74"/>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c r="HZ154" s="56"/>
      <c r="IA154" s="56"/>
      <c r="IB154" s="56"/>
      <c r="IC154" s="56"/>
      <c r="ID154" s="56"/>
      <c r="IE154" s="56"/>
      <c r="IF154" s="56"/>
      <c r="IG154" s="56"/>
      <c r="IH154" s="56"/>
      <c r="II154" s="56"/>
      <c r="IJ154" s="56"/>
      <c r="IK154" s="56"/>
      <c r="IL154" s="56"/>
      <c r="IM154" s="56"/>
      <c r="IN154" s="56"/>
      <c r="IO154" s="56"/>
      <c r="IP154" s="56"/>
      <c r="IQ154" s="56"/>
      <c r="IR154" s="56"/>
      <c r="IS154" s="56"/>
      <c r="IT154" s="56"/>
    </row>
    <row r="155" spans="1:254" s="53" customFormat="1" ht="30" customHeight="1">
      <c r="A155" s="69">
        <v>151</v>
      </c>
      <c r="B155" s="70" t="s">
        <v>134</v>
      </c>
      <c r="C155" s="71" t="s">
        <v>372</v>
      </c>
      <c r="D155" s="69">
        <v>2120802</v>
      </c>
      <c r="E155" s="72" t="s">
        <v>293</v>
      </c>
      <c r="F155" s="73">
        <v>-3</v>
      </c>
      <c r="G155" s="74"/>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6"/>
      <c r="GR155" s="56"/>
      <c r="GS155" s="56"/>
      <c r="GT155" s="56"/>
      <c r="GU155" s="56"/>
      <c r="GV155" s="56"/>
      <c r="GW155" s="56"/>
      <c r="GX155" s="56"/>
      <c r="GY155" s="56"/>
      <c r="GZ155" s="56"/>
      <c r="HA155" s="56"/>
      <c r="HB155" s="56"/>
      <c r="HC155" s="56"/>
      <c r="HD155" s="56"/>
      <c r="HE155" s="56"/>
      <c r="HF155" s="56"/>
      <c r="HG155" s="56"/>
      <c r="HH155" s="56"/>
      <c r="HI155" s="56"/>
      <c r="HJ155" s="56"/>
      <c r="HK155" s="56"/>
      <c r="HL155" s="56"/>
      <c r="HM155" s="56"/>
      <c r="HN155" s="56"/>
      <c r="HO155" s="56"/>
      <c r="HP155" s="56"/>
      <c r="HQ155" s="56"/>
      <c r="HR155" s="56"/>
      <c r="HS155" s="56"/>
      <c r="HT155" s="56"/>
      <c r="HU155" s="56"/>
      <c r="HV155" s="56"/>
      <c r="HW155" s="56"/>
      <c r="HX155" s="56"/>
      <c r="HY155" s="56"/>
      <c r="HZ155" s="56"/>
      <c r="IA155" s="56"/>
      <c r="IB155" s="56"/>
      <c r="IC155" s="56"/>
      <c r="ID155" s="56"/>
      <c r="IE155" s="56"/>
      <c r="IF155" s="56"/>
      <c r="IG155" s="56"/>
      <c r="IH155" s="56"/>
      <c r="II155" s="56"/>
      <c r="IJ155" s="56"/>
      <c r="IK155" s="56"/>
      <c r="IL155" s="56"/>
      <c r="IM155" s="56"/>
      <c r="IN155" s="56"/>
      <c r="IO155" s="56"/>
      <c r="IP155" s="56"/>
      <c r="IQ155" s="56"/>
      <c r="IR155" s="56"/>
      <c r="IS155" s="56"/>
      <c r="IT155" s="56"/>
    </row>
    <row r="156" spans="1:254" s="53" customFormat="1" ht="30" customHeight="1">
      <c r="A156" s="69">
        <v>152</v>
      </c>
      <c r="B156" s="70" t="s">
        <v>373</v>
      </c>
      <c r="C156" s="71" t="s">
        <v>354</v>
      </c>
      <c r="D156" s="69">
        <v>2120899</v>
      </c>
      <c r="E156" s="72" t="s">
        <v>203</v>
      </c>
      <c r="F156" s="73">
        <v>150</v>
      </c>
      <c r="G156" s="74"/>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c r="IM156" s="56"/>
      <c r="IN156" s="56"/>
      <c r="IO156" s="56"/>
      <c r="IP156" s="56"/>
      <c r="IQ156" s="56"/>
      <c r="IR156" s="56"/>
      <c r="IS156" s="56"/>
      <c r="IT156" s="56"/>
    </row>
    <row r="157" spans="1:254" s="53" customFormat="1" ht="30" customHeight="1">
      <c r="A157" s="69">
        <v>153</v>
      </c>
      <c r="B157" s="70" t="s">
        <v>373</v>
      </c>
      <c r="C157" s="71" t="s">
        <v>374</v>
      </c>
      <c r="D157" s="69">
        <v>2120899</v>
      </c>
      <c r="E157" s="72" t="s">
        <v>203</v>
      </c>
      <c r="F157" s="73">
        <v>100</v>
      </c>
      <c r="G157" s="74"/>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c r="FY157" s="56"/>
      <c r="FZ157" s="56"/>
      <c r="GA157" s="56"/>
      <c r="GB157" s="56"/>
      <c r="GC157" s="56"/>
      <c r="GD157" s="56"/>
      <c r="GE157" s="56"/>
      <c r="GF157" s="56"/>
      <c r="GG157" s="56"/>
      <c r="GH157" s="56"/>
      <c r="GI157" s="56"/>
      <c r="GJ157" s="56"/>
      <c r="GK157" s="56"/>
      <c r="GL157" s="56"/>
      <c r="GM157" s="56"/>
      <c r="GN157" s="56"/>
      <c r="GO157" s="56"/>
      <c r="GP157" s="56"/>
      <c r="GQ157" s="56"/>
      <c r="GR157" s="56"/>
      <c r="GS157" s="56"/>
      <c r="GT157" s="56"/>
      <c r="GU157" s="56"/>
      <c r="GV157" s="56"/>
      <c r="GW157" s="56"/>
      <c r="GX157" s="56"/>
      <c r="GY157" s="56"/>
      <c r="GZ157" s="56"/>
      <c r="HA157" s="56"/>
      <c r="HB157" s="56"/>
      <c r="HC157" s="56"/>
      <c r="HD157" s="56"/>
      <c r="HE157" s="56"/>
      <c r="HF157" s="56"/>
      <c r="HG157" s="56"/>
      <c r="HH157" s="56"/>
      <c r="HI157" s="56"/>
      <c r="HJ157" s="56"/>
      <c r="HK157" s="56"/>
      <c r="HL157" s="56"/>
      <c r="HM157" s="56"/>
      <c r="HN157" s="56"/>
      <c r="HO157" s="56"/>
      <c r="HP157" s="56"/>
      <c r="HQ157" s="56"/>
      <c r="HR157" s="56"/>
      <c r="HS157" s="56"/>
      <c r="HT157" s="56"/>
      <c r="HU157" s="56"/>
      <c r="HV157" s="56"/>
      <c r="HW157" s="56"/>
      <c r="HX157" s="56"/>
      <c r="HY157" s="56"/>
      <c r="HZ157" s="56"/>
      <c r="IA157" s="56"/>
      <c r="IB157" s="56"/>
      <c r="IC157" s="56"/>
      <c r="ID157" s="56"/>
      <c r="IE157" s="56"/>
      <c r="IF157" s="56"/>
      <c r="IG157" s="56"/>
      <c r="IH157" s="56"/>
      <c r="II157" s="56"/>
      <c r="IJ157" s="56"/>
      <c r="IK157" s="56"/>
      <c r="IL157" s="56"/>
      <c r="IM157" s="56"/>
      <c r="IN157" s="56"/>
      <c r="IO157" s="56"/>
      <c r="IP157" s="56"/>
      <c r="IQ157" s="56"/>
      <c r="IR157" s="56"/>
      <c r="IS157" s="56"/>
      <c r="IT157" s="56"/>
    </row>
    <row r="158" spans="1:254" s="53" customFormat="1" ht="30" customHeight="1">
      <c r="A158" s="69">
        <v>154</v>
      </c>
      <c r="B158" s="70" t="s">
        <v>373</v>
      </c>
      <c r="C158" s="71" t="s">
        <v>375</v>
      </c>
      <c r="D158" s="69">
        <v>2120899</v>
      </c>
      <c r="E158" s="72" t="s">
        <v>203</v>
      </c>
      <c r="F158" s="73">
        <v>197</v>
      </c>
      <c r="G158" s="74"/>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c r="IM158" s="56"/>
      <c r="IN158" s="56"/>
      <c r="IO158" s="56"/>
      <c r="IP158" s="56"/>
      <c r="IQ158" s="56"/>
      <c r="IR158" s="56"/>
      <c r="IS158" s="56"/>
      <c r="IT158" s="56"/>
    </row>
    <row r="159" spans="1:254" s="53" customFormat="1" ht="30" customHeight="1">
      <c r="A159" s="69">
        <v>155</v>
      </c>
      <c r="B159" s="70" t="s">
        <v>373</v>
      </c>
      <c r="C159" s="71" t="s">
        <v>376</v>
      </c>
      <c r="D159" s="69">
        <v>2120804</v>
      </c>
      <c r="E159" s="72" t="s">
        <v>252</v>
      </c>
      <c r="F159" s="73">
        <v>-200</v>
      </c>
      <c r="G159" s="74"/>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56"/>
      <c r="GF159" s="56"/>
      <c r="GG159" s="56"/>
      <c r="GH159" s="56"/>
      <c r="GI159" s="56"/>
      <c r="GJ159" s="56"/>
      <c r="GK159" s="56"/>
      <c r="GL159" s="56"/>
      <c r="GM159" s="56"/>
      <c r="GN159" s="56"/>
      <c r="GO159" s="56"/>
      <c r="GP159" s="56"/>
      <c r="GQ159" s="56"/>
      <c r="GR159" s="56"/>
      <c r="GS159" s="56"/>
      <c r="GT159" s="56"/>
      <c r="GU159" s="56"/>
      <c r="GV159" s="56"/>
      <c r="GW159" s="56"/>
      <c r="GX159" s="56"/>
      <c r="GY159" s="56"/>
      <c r="GZ159" s="56"/>
      <c r="HA159" s="56"/>
      <c r="HB159" s="56"/>
      <c r="HC159" s="56"/>
      <c r="HD159" s="56"/>
      <c r="HE159" s="56"/>
      <c r="HF159" s="56"/>
      <c r="HG159" s="56"/>
      <c r="HH159" s="56"/>
      <c r="HI159" s="56"/>
      <c r="HJ159" s="56"/>
      <c r="HK159" s="56"/>
      <c r="HL159" s="56"/>
      <c r="HM159" s="56"/>
      <c r="HN159" s="56"/>
      <c r="HO159" s="56"/>
      <c r="HP159" s="56"/>
      <c r="HQ159" s="56"/>
      <c r="HR159" s="56"/>
      <c r="HS159" s="56"/>
      <c r="HT159" s="56"/>
      <c r="HU159" s="56"/>
      <c r="HV159" s="56"/>
      <c r="HW159" s="56"/>
      <c r="HX159" s="56"/>
      <c r="HY159" s="56"/>
      <c r="HZ159" s="56"/>
      <c r="IA159" s="56"/>
      <c r="IB159" s="56"/>
      <c r="IC159" s="56"/>
      <c r="ID159" s="56"/>
      <c r="IE159" s="56"/>
      <c r="IF159" s="56"/>
      <c r="IG159" s="56"/>
      <c r="IH159" s="56"/>
      <c r="II159" s="56"/>
      <c r="IJ159" s="56"/>
      <c r="IK159" s="56"/>
      <c r="IL159" s="56"/>
      <c r="IM159" s="56"/>
      <c r="IN159" s="56"/>
      <c r="IO159" s="56"/>
      <c r="IP159" s="56"/>
      <c r="IQ159" s="56"/>
      <c r="IR159" s="56"/>
      <c r="IS159" s="56"/>
      <c r="IT159" s="56"/>
    </row>
    <row r="160" spans="1:254" s="53" customFormat="1" ht="30" customHeight="1">
      <c r="A160" s="69">
        <v>156</v>
      </c>
      <c r="B160" s="70" t="s">
        <v>373</v>
      </c>
      <c r="C160" s="71" t="s">
        <v>377</v>
      </c>
      <c r="D160" s="69">
        <v>2120804</v>
      </c>
      <c r="E160" s="72" t="s">
        <v>252</v>
      </c>
      <c r="F160" s="73">
        <v>-100</v>
      </c>
      <c r="G160" s="74"/>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c r="FV160" s="56"/>
      <c r="FW160" s="56"/>
      <c r="FX160" s="56"/>
      <c r="FY160" s="56"/>
      <c r="FZ160" s="56"/>
      <c r="GA160" s="56"/>
      <c r="GB160" s="56"/>
      <c r="GC160" s="56"/>
      <c r="GD160" s="56"/>
      <c r="GE160" s="56"/>
      <c r="GF160" s="56"/>
      <c r="GG160" s="56"/>
      <c r="GH160" s="56"/>
      <c r="GI160" s="56"/>
      <c r="GJ160" s="56"/>
      <c r="GK160" s="56"/>
      <c r="GL160" s="56"/>
      <c r="GM160" s="56"/>
      <c r="GN160" s="56"/>
      <c r="GO160" s="56"/>
      <c r="GP160" s="56"/>
      <c r="GQ160" s="56"/>
      <c r="GR160" s="56"/>
      <c r="GS160" s="56"/>
      <c r="GT160" s="56"/>
      <c r="GU160" s="56"/>
      <c r="GV160" s="56"/>
      <c r="GW160" s="56"/>
      <c r="GX160" s="56"/>
      <c r="GY160" s="56"/>
      <c r="GZ160" s="56"/>
      <c r="HA160" s="56"/>
      <c r="HB160" s="56"/>
      <c r="HC160" s="56"/>
      <c r="HD160" s="56"/>
      <c r="HE160" s="56"/>
      <c r="HF160" s="56"/>
      <c r="HG160" s="56"/>
      <c r="HH160" s="56"/>
      <c r="HI160" s="56"/>
      <c r="HJ160" s="56"/>
      <c r="HK160" s="56"/>
      <c r="HL160" s="56"/>
      <c r="HM160" s="56"/>
      <c r="HN160" s="56"/>
      <c r="HO160" s="56"/>
      <c r="HP160" s="56"/>
      <c r="HQ160" s="56"/>
      <c r="HR160" s="56"/>
      <c r="HS160" s="56"/>
      <c r="HT160" s="56"/>
      <c r="HU160" s="56"/>
      <c r="HV160" s="56"/>
      <c r="HW160" s="56"/>
      <c r="HX160" s="56"/>
      <c r="HY160" s="56"/>
      <c r="HZ160" s="56"/>
      <c r="IA160" s="56"/>
      <c r="IB160" s="56"/>
      <c r="IC160" s="56"/>
      <c r="ID160" s="56"/>
      <c r="IE160" s="56"/>
      <c r="IF160" s="56"/>
      <c r="IG160" s="56"/>
      <c r="IH160" s="56"/>
      <c r="II160" s="56"/>
      <c r="IJ160" s="56"/>
      <c r="IK160" s="56"/>
      <c r="IL160" s="56"/>
      <c r="IM160" s="56"/>
      <c r="IN160" s="56"/>
      <c r="IO160" s="56"/>
      <c r="IP160" s="56"/>
      <c r="IQ160" s="56"/>
      <c r="IR160" s="56"/>
      <c r="IS160" s="56"/>
      <c r="IT160" s="56"/>
    </row>
    <row r="161" spans="1:254" s="53" customFormat="1" ht="30" customHeight="1">
      <c r="A161" s="69">
        <v>157</v>
      </c>
      <c r="B161" s="70" t="s">
        <v>373</v>
      </c>
      <c r="C161" s="71" t="s">
        <v>378</v>
      </c>
      <c r="D161" s="69">
        <v>2120899</v>
      </c>
      <c r="E161" s="72" t="s">
        <v>203</v>
      </c>
      <c r="F161" s="73">
        <v>-6</v>
      </c>
      <c r="G161" s="74"/>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c r="DK161" s="56"/>
      <c r="DL161" s="56"/>
      <c r="DM161" s="56"/>
      <c r="DN161" s="56"/>
      <c r="DO161" s="56"/>
      <c r="DP161" s="56"/>
      <c r="DQ161" s="56"/>
      <c r="DR161" s="56"/>
      <c r="DS161" s="56"/>
      <c r="DT161" s="56"/>
      <c r="DU161" s="56"/>
      <c r="DV161" s="56"/>
      <c r="DW161" s="56"/>
      <c r="DX161" s="56"/>
      <c r="DY161" s="56"/>
      <c r="DZ161" s="56"/>
      <c r="EA161" s="56"/>
      <c r="EB161" s="56"/>
      <c r="EC161" s="56"/>
      <c r="ED161" s="56"/>
      <c r="EE161" s="56"/>
      <c r="EF161" s="56"/>
      <c r="EG161" s="56"/>
      <c r="EH161" s="56"/>
      <c r="EI161" s="56"/>
      <c r="EJ161" s="56"/>
      <c r="EK161" s="56"/>
      <c r="EL161" s="56"/>
      <c r="EM161" s="56"/>
      <c r="EN161" s="56"/>
      <c r="EO161" s="56"/>
      <c r="EP161" s="56"/>
      <c r="EQ161" s="56"/>
      <c r="ER161" s="56"/>
      <c r="ES161" s="56"/>
      <c r="ET161" s="56"/>
      <c r="EU161" s="56"/>
      <c r="EV161" s="56"/>
      <c r="EW161" s="56"/>
      <c r="EX161" s="56"/>
      <c r="EY161" s="56"/>
      <c r="EZ161" s="56"/>
      <c r="FA161" s="56"/>
      <c r="FB161" s="56"/>
      <c r="FC161" s="56"/>
      <c r="FD161" s="56"/>
      <c r="FE161" s="56"/>
      <c r="FF161" s="56"/>
      <c r="FG161" s="56"/>
      <c r="FH161" s="56"/>
      <c r="FI161" s="56"/>
      <c r="FJ161" s="56"/>
      <c r="FK161" s="56"/>
      <c r="FL161" s="56"/>
      <c r="FM161" s="56"/>
      <c r="FN161" s="56"/>
      <c r="FO161" s="56"/>
      <c r="FP161" s="56"/>
      <c r="FQ161" s="56"/>
      <c r="FR161" s="56"/>
      <c r="FS161" s="56"/>
      <c r="FT161" s="56"/>
      <c r="FU161" s="56"/>
      <c r="FV161" s="56"/>
      <c r="FW161" s="56"/>
      <c r="FX161" s="56"/>
      <c r="FY161" s="56"/>
      <c r="FZ161" s="56"/>
      <c r="GA161" s="56"/>
      <c r="GB161" s="56"/>
      <c r="GC161" s="56"/>
      <c r="GD161" s="56"/>
      <c r="GE161" s="56"/>
      <c r="GF161" s="56"/>
      <c r="GG161" s="56"/>
      <c r="GH161" s="56"/>
      <c r="GI161" s="56"/>
      <c r="GJ161" s="56"/>
      <c r="GK161" s="56"/>
      <c r="GL161" s="56"/>
      <c r="GM161" s="56"/>
      <c r="GN161" s="56"/>
      <c r="GO161" s="56"/>
      <c r="GP161" s="56"/>
      <c r="GQ161" s="56"/>
      <c r="GR161" s="56"/>
      <c r="GS161" s="56"/>
      <c r="GT161" s="56"/>
      <c r="GU161" s="56"/>
      <c r="GV161" s="56"/>
      <c r="GW161" s="56"/>
      <c r="GX161" s="56"/>
      <c r="GY161" s="56"/>
      <c r="GZ161" s="56"/>
      <c r="HA161" s="56"/>
      <c r="HB161" s="56"/>
      <c r="HC161" s="56"/>
      <c r="HD161" s="56"/>
      <c r="HE161" s="56"/>
      <c r="HF161" s="56"/>
      <c r="HG161" s="56"/>
      <c r="HH161" s="56"/>
      <c r="HI161" s="56"/>
      <c r="HJ161" s="56"/>
      <c r="HK161" s="56"/>
      <c r="HL161" s="56"/>
      <c r="HM161" s="56"/>
      <c r="HN161" s="56"/>
      <c r="HO161" s="56"/>
      <c r="HP161" s="56"/>
      <c r="HQ161" s="56"/>
      <c r="HR161" s="56"/>
      <c r="HS161" s="56"/>
      <c r="HT161" s="56"/>
      <c r="HU161" s="56"/>
      <c r="HV161" s="56"/>
      <c r="HW161" s="56"/>
      <c r="HX161" s="56"/>
      <c r="HY161" s="56"/>
      <c r="HZ161" s="56"/>
      <c r="IA161" s="56"/>
      <c r="IB161" s="56"/>
      <c r="IC161" s="56"/>
      <c r="ID161" s="56"/>
      <c r="IE161" s="56"/>
      <c r="IF161" s="56"/>
      <c r="IG161" s="56"/>
      <c r="IH161" s="56"/>
      <c r="II161" s="56"/>
      <c r="IJ161" s="56"/>
      <c r="IK161" s="56"/>
      <c r="IL161" s="56"/>
      <c r="IM161" s="56"/>
      <c r="IN161" s="56"/>
      <c r="IO161" s="56"/>
      <c r="IP161" s="56"/>
      <c r="IQ161" s="56"/>
      <c r="IR161" s="56"/>
      <c r="IS161" s="56"/>
      <c r="IT161" s="56"/>
    </row>
    <row r="162" spans="1:254" s="53" customFormat="1" ht="30" customHeight="1">
      <c r="A162" s="69">
        <v>158</v>
      </c>
      <c r="B162" s="70" t="s">
        <v>137</v>
      </c>
      <c r="C162" s="71" t="s">
        <v>379</v>
      </c>
      <c r="D162" s="69">
        <v>2120899</v>
      </c>
      <c r="E162" s="72" t="s">
        <v>203</v>
      </c>
      <c r="F162" s="73">
        <v>117</v>
      </c>
      <c r="G162" s="74"/>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N162" s="56"/>
      <c r="IO162" s="56"/>
      <c r="IP162" s="56"/>
      <c r="IQ162" s="56"/>
      <c r="IR162" s="56"/>
      <c r="IS162" s="56"/>
      <c r="IT162" s="56"/>
    </row>
    <row r="163" spans="1:254" s="53" customFormat="1" ht="30" customHeight="1">
      <c r="A163" s="69">
        <v>159</v>
      </c>
      <c r="B163" s="70" t="s">
        <v>137</v>
      </c>
      <c r="C163" s="71" t="s">
        <v>380</v>
      </c>
      <c r="D163" s="69">
        <v>2120899</v>
      </c>
      <c r="E163" s="72" t="s">
        <v>203</v>
      </c>
      <c r="F163" s="73">
        <v>66</v>
      </c>
      <c r="G163" s="74"/>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row>
    <row r="164" spans="1:254" s="53" customFormat="1" ht="30" customHeight="1">
      <c r="A164" s="69">
        <v>160</v>
      </c>
      <c r="B164" s="70" t="s">
        <v>137</v>
      </c>
      <c r="C164" s="71" t="s">
        <v>381</v>
      </c>
      <c r="D164" s="69">
        <v>2120899</v>
      </c>
      <c r="E164" s="72" t="s">
        <v>203</v>
      </c>
      <c r="F164" s="73">
        <v>44</v>
      </c>
      <c r="G164" s="74"/>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row>
    <row r="165" spans="1:254" s="53" customFormat="1" ht="30" customHeight="1">
      <c r="A165" s="69">
        <v>161</v>
      </c>
      <c r="B165" s="70" t="s">
        <v>137</v>
      </c>
      <c r="C165" s="71" t="s">
        <v>382</v>
      </c>
      <c r="D165" s="69">
        <v>2120899</v>
      </c>
      <c r="E165" s="72" t="s">
        <v>203</v>
      </c>
      <c r="F165" s="73">
        <v>18</v>
      </c>
      <c r="G165" s="74"/>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c r="FZ165" s="56"/>
      <c r="GA165" s="56"/>
      <c r="GB165" s="56"/>
      <c r="GC165" s="56"/>
      <c r="GD165" s="56"/>
      <c r="GE165" s="56"/>
      <c r="GF165" s="56"/>
      <c r="GG165" s="56"/>
      <c r="GH165" s="56"/>
      <c r="GI165" s="56"/>
      <c r="GJ165" s="56"/>
      <c r="GK165" s="56"/>
      <c r="GL165" s="56"/>
      <c r="GM165" s="56"/>
      <c r="GN165" s="56"/>
      <c r="GO165" s="56"/>
      <c r="GP165" s="56"/>
      <c r="GQ165" s="56"/>
      <c r="GR165" s="56"/>
      <c r="GS165" s="56"/>
      <c r="GT165" s="56"/>
      <c r="GU165" s="56"/>
      <c r="GV165" s="56"/>
      <c r="GW165" s="56"/>
      <c r="GX165" s="56"/>
      <c r="GY165" s="56"/>
      <c r="GZ165" s="56"/>
      <c r="HA165" s="56"/>
      <c r="HB165" s="56"/>
      <c r="HC165" s="56"/>
      <c r="HD165" s="56"/>
      <c r="HE165" s="56"/>
      <c r="HF165" s="56"/>
      <c r="HG165" s="56"/>
      <c r="HH165" s="56"/>
      <c r="HI165" s="56"/>
      <c r="HJ165" s="56"/>
      <c r="HK165" s="56"/>
      <c r="HL165" s="56"/>
      <c r="HM165" s="56"/>
      <c r="HN165" s="56"/>
      <c r="HO165" s="56"/>
      <c r="HP165" s="56"/>
      <c r="HQ165" s="56"/>
      <c r="HR165" s="56"/>
      <c r="HS165" s="56"/>
      <c r="HT165" s="56"/>
      <c r="HU165" s="56"/>
      <c r="HV165" s="56"/>
      <c r="HW165" s="56"/>
      <c r="HX165" s="56"/>
      <c r="HY165" s="56"/>
      <c r="HZ165" s="56"/>
      <c r="IA165" s="56"/>
      <c r="IB165" s="56"/>
      <c r="IC165" s="56"/>
      <c r="ID165" s="56"/>
      <c r="IE165" s="56"/>
      <c r="IF165" s="56"/>
      <c r="IG165" s="56"/>
      <c r="IH165" s="56"/>
      <c r="II165" s="56"/>
      <c r="IJ165" s="56"/>
      <c r="IK165" s="56"/>
      <c r="IL165" s="56"/>
      <c r="IM165" s="56"/>
      <c r="IN165" s="56"/>
      <c r="IO165" s="56"/>
      <c r="IP165" s="56"/>
      <c r="IQ165" s="56"/>
      <c r="IR165" s="56"/>
      <c r="IS165" s="56"/>
      <c r="IT165" s="56"/>
    </row>
    <row r="166" spans="1:254" s="53" customFormat="1" ht="30" customHeight="1">
      <c r="A166" s="69">
        <v>162</v>
      </c>
      <c r="B166" s="70" t="s">
        <v>137</v>
      </c>
      <c r="C166" s="71" t="s">
        <v>383</v>
      </c>
      <c r="D166" s="69">
        <v>2120899</v>
      </c>
      <c r="E166" s="72" t="s">
        <v>203</v>
      </c>
      <c r="F166" s="73">
        <v>-80</v>
      </c>
      <c r="G166" s="74"/>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c r="IN166" s="56"/>
      <c r="IO166" s="56"/>
      <c r="IP166" s="56"/>
      <c r="IQ166" s="56"/>
      <c r="IR166" s="56"/>
      <c r="IS166" s="56"/>
      <c r="IT166" s="56"/>
    </row>
    <row r="167" spans="1:254" s="53" customFormat="1" ht="30" customHeight="1">
      <c r="A167" s="69">
        <v>163</v>
      </c>
      <c r="B167" s="70" t="s">
        <v>142</v>
      </c>
      <c r="C167" s="71" t="s">
        <v>384</v>
      </c>
      <c r="D167" s="69">
        <v>2120899</v>
      </c>
      <c r="E167" s="72" t="s">
        <v>203</v>
      </c>
      <c r="F167" s="73">
        <v>-13.6</v>
      </c>
      <c r="G167" s="74"/>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c r="IO167" s="56"/>
      <c r="IP167" s="56"/>
      <c r="IQ167" s="56"/>
      <c r="IR167" s="56"/>
      <c r="IS167" s="56"/>
      <c r="IT167" s="56"/>
    </row>
    <row r="168" spans="1:254" s="53" customFormat="1" ht="30" customHeight="1">
      <c r="A168" s="69">
        <v>164</v>
      </c>
      <c r="B168" s="70" t="s">
        <v>385</v>
      </c>
      <c r="C168" s="71" t="s">
        <v>386</v>
      </c>
      <c r="D168" s="69">
        <v>2120899</v>
      </c>
      <c r="E168" s="72" t="s">
        <v>203</v>
      </c>
      <c r="F168" s="73">
        <v>7</v>
      </c>
      <c r="G168" s="74"/>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c r="IO168" s="56"/>
      <c r="IP168" s="56"/>
      <c r="IQ168" s="56"/>
      <c r="IR168" s="56"/>
      <c r="IS168" s="56"/>
      <c r="IT168" s="56"/>
    </row>
    <row r="169" spans="1:254" s="53" customFormat="1" ht="40.5" customHeight="1">
      <c r="A169" s="69">
        <v>165</v>
      </c>
      <c r="B169" s="70" t="s">
        <v>385</v>
      </c>
      <c r="C169" s="71" t="s">
        <v>387</v>
      </c>
      <c r="D169" s="69">
        <v>2290402</v>
      </c>
      <c r="E169" s="72" t="s">
        <v>388</v>
      </c>
      <c r="F169" s="73">
        <v>5000</v>
      </c>
      <c r="G169" s="74"/>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c r="GE169" s="56"/>
      <c r="GF169" s="56"/>
      <c r="GG169" s="56"/>
      <c r="GH169" s="56"/>
      <c r="GI169" s="56"/>
      <c r="GJ169" s="56"/>
      <c r="GK169" s="56"/>
      <c r="GL169" s="56"/>
      <c r="GM169" s="56"/>
      <c r="GN169" s="56"/>
      <c r="GO169" s="56"/>
      <c r="GP169" s="56"/>
      <c r="GQ169" s="56"/>
      <c r="GR169" s="56"/>
      <c r="GS169" s="56"/>
      <c r="GT169" s="56"/>
      <c r="GU169" s="56"/>
      <c r="GV169" s="56"/>
      <c r="GW169" s="56"/>
      <c r="GX169" s="56"/>
      <c r="GY169" s="56"/>
      <c r="GZ169" s="56"/>
      <c r="HA169" s="56"/>
      <c r="HB169" s="56"/>
      <c r="HC169" s="56"/>
      <c r="HD169" s="56"/>
      <c r="HE169" s="56"/>
      <c r="HF169" s="56"/>
      <c r="HG169" s="56"/>
      <c r="HH169" s="56"/>
      <c r="HI169" s="56"/>
      <c r="HJ169" s="56"/>
      <c r="HK169" s="56"/>
      <c r="HL169" s="56"/>
      <c r="HM169" s="56"/>
      <c r="HN169" s="56"/>
      <c r="HO169" s="56"/>
      <c r="HP169" s="56"/>
      <c r="HQ169" s="56"/>
      <c r="HR169" s="56"/>
      <c r="HS169" s="56"/>
      <c r="HT169" s="56"/>
      <c r="HU169" s="56"/>
      <c r="HV169" s="56"/>
      <c r="HW169" s="56"/>
      <c r="HX169" s="56"/>
      <c r="HY169" s="56"/>
      <c r="HZ169" s="56"/>
      <c r="IA169" s="56"/>
      <c r="IB169" s="56"/>
      <c r="IC169" s="56"/>
      <c r="ID169" s="56"/>
      <c r="IE169" s="56"/>
      <c r="IF169" s="56"/>
      <c r="IG169" s="56"/>
      <c r="IH169" s="56"/>
      <c r="II169" s="56"/>
      <c r="IJ169" s="56"/>
      <c r="IK169" s="56"/>
      <c r="IL169" s="56"/>
      <c r="IM169" s="56"/>
      <c r="IN169" s="56"/>
      <c r="IO169" s="56"/>
      <c r="IP169" s="56"/>
      <c r="IQ169" s="56"/>
      <c r="IR169" s="56"/>
      <c r="IS169" s="56"/>
      <c r="IT169" s="56"/>
    </row>
    <row r="170" spans="1:254" s="53" customFormat="1" ht="30" customHeight="1">
      <c r="A170" s="69">
        <v>166</v>
      </c>
      <c r="B170" s="70" t="s">
        <v>385</v>
      </c>
      <c r="C170" s="71" t="s">
        <v>389</v>
      </c>
      <c r="D170" s="69">
        <v>2120899</v>
      </c>
      <c r="E170" s="72" t="s">
        <v>203</v>
      </c>
      <c r="F170" s="73">
        <v>5</v>
      </c>
      <c r="G170" s="74"/>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c r="FV170" s="56"/>
      <c r="FW170" s="56"/>
      <c r="FX170" s="56"/>
      <c r="FY170" s="56"/>
      <c r="FZ170" s="56"/>
      <c r="GA170" s="56"/>
      <c r="GB170" s="56"/>
      <c r="GC170" s="56"/>
      <c r="GD170" s="56"/>
      <c r="GE170" s="56"/>
      <c r="GF170" s="56"/>
      <c r="GG170" s="56"/>
      <c r="GH170" s="56"/>
      <c r="GI170" s="56"/>
      <c r="GJ170" s="56"/>
      <c r="GK170" s="56"/>
      <c r="GL170" s="56"/>
      <c r="GM170" s="56"/>
      <c r="GN170" s="56"/>
      <c r="GO170" s="56"/>
      <c r="GP170" s="56"/>
      <c r="GQ170" s="56"/>
      <c r="GR170" s="56"/>
      <c r="GS170" s="56"/>
      <c r="GT170" s="56"/>
      <c r="GU170" s="56"/>
      <c r="GV170" s="56"/>
      <c r="GW170" s="56"/>
      <c r="GX170" s="56"/>
      <c r="GY170" s="56"/>
      <c r="GZ170" s="56"/>
      <c r="HA170" s="56"/>
      <c r="HB170" s="56"/>
      <c r="HC170" s="56"/>
      <c r="HD170" s="56"/>
      <c r="HE170" s="56"/>
      <c r="HF170" s="56"/>
      <c r="HG170" s="56"/>
      <c r="HH170" s="56"/>
      <c r="HI170" s="56"/>
      <c r="HJ170" s="56"/>
      <c r="HK170" s="56"/>
      <c r="HL170" s="56"/>
      <c r="HM170" s="56"/>
      <c r="HN170" s="56"/>
      <c r="HO170" s="56"/>
      <c r="HP170" s="56"/>
      <c r="HQ170" s="56"/>
      <c r="HR170" s="56"/>
      <c r="HS170" s="56"/>
      <c r="HT170" s="56"/>
      <c r="HU170" s="56"/>
      <c r="HV170" s="56"/>
      <c r="HW170" s="56"/>
      <c r="HX170" s="56"/>
      <c r="HY170" s="56"/>
      <c r="HZ170" s="56"/>
      <c r="IA170" s="56"/>
      <c r="IB170" s="56"/>
      <c r="IC170" s="56"/>
      <c r="ID170" s="56"/>
      <c r="IE170" s="56"/>
      <c r="IF170" s="56"/>
      <c r="IG170" s="56"/>
      <c r="IH170" s="56"/>
      <c r="II170" s="56"/>
      <c r="IJ170" s="56"/>
      <c r="IK170" s="56"/>
      <c r="IL170" s="56"/>
      <c r="IM170" s="56"/>
      <c r="IN170" s="56"/>
      <c r="IO170" s="56"/>
      <c r="IP170" s="56"/>
      <c r="IQ170" s="56"/>
      <c r="IR170" s="56"/>
      <c r="IS170" s="56"/>
      <c r="IT170" s="56"/>
    </row>
    <row r="171" spans="1:254" s="53" customFormat="1" ht="30" customHeight="1">
      <c r="A171" s="69">
        <v>167</v>
      </c>
      <c r="B171" s="70" t="s">
        <v>385</v>
      </c>
      <c r="C171" s="71" t="s">
        <v>390</v>
      </c>
      <c r="D171" s="69">
        <v>2120899</v>
      </c>
      <c r="E171" s="72" t="s">
        <v>203</v>
      </c>
      <c r="F171" s="73">
        <v>-156</v>
      </c>
      <c r="G171" s="74"/>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c r="IO171" s="56"/>
      <c r="IP171" s="56"/>
      <c r="IQ171" s="56"/>
      <c r="IR171" s="56"/>
      <c r="IS171" s="56"/>
      <c r="IT171" s="56"/>
    </row>
    <row r="172" spans="1:254" s="53" customFormat="1" ht="30" customHeight="1">
      <c r="A172" s="69">
        <v>168</v>
      </c>
      <c r="B172" s="70" t="s">
        <v>385</v>
      </c>
      <c r="C172" s="71" t="s">
        <v>315</v>
      </c>
      <c r="D172" s="69">
        <v>2120899</v>
      </c>
      <c r="E172" s="72" t="s">
        <v>203</v>
      </c>
      <c r="F172" s="73">
        <v>-119</v>
      </c>
      <c r="G172" s="74"/>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c r="GE172" s="56"/>
      <c r="GF172" s="56"/>
      <c r="GG172" s="56"/>
      <c r="GH172" s="56"/>
      <c r="GI172" s="56"/>
      <c r="GJ172" s="56"/>
      <c r="GK172" s="56"/>
      <c r="GL172" s="56"/>
      <c r="GM172" s="56"/>
      <c r="GN172" s="56"/>
      <c r="GO172" s="56"/>
      <c r="GP172" s="56"/>
      <c r="GQ172" s="56"/>
      <c r="GR172" s="56"/>
      <c r="GS172" s="56"/>
      <c r="GT172" s="56"/>
      <c r="GU172" s="56"/>
      <c r="GV172" s="56"/>
      <c r="GW172" s="56"/>
      <c r="GX172" s="56"/>
      <c r="GY172" s="56"/>
      <c r="GZ172" s="56"/>
      <c r="HA172" s="56"/>
      <c r="HB172" s="56"/>
      <c r="HC172" s="56"/>
      <c r="HD172" s="56"/>
      <c r="HE172" s="56"/>
      <c r="HF172" s="56"/>
      <c r="HG172" s="56"/>
      <c r="HH172" s="56"/>
      <c r="HI172" s="56"/>
      <c r="HJ172" s="56"/>
      <c r="HK172" s="56"/>
      <c r="HL172" s="56"/>
      <c r="HM172" s="56"/>
      <c r="HN172" s="56"/>
      <c r="HO172" s="56"/>
      <c r="HP172" s="56"/>
      <c r="HQ172" s="56"/>
      <c r="HR172" s="56"/>
      <c r="HS172" s="56"/>
      <c r="HT172" s="56"/>
      <c r="HU172" s="56"/>
      <c r="HV172" s="56"/>
      <c r="HW172" s="56"/>
      <c r="HX172" s="56"/>
      <c r="HY172" s="56"/>
      <c r="HZ172" s="56"/>
      <c r="IA172" s="56"/>
      <c r="IB172" s="56"/>
      <c r="IC172" s="56"/>
      <c r="ID172" s="56"/>
      <c r="IE172" s="56"/>
      <c r="IF172" s="56"/>
      <c r="IG172" s="56"/>
      <c r="IH172" s="56"/>
      <c r="II172" s="56"/>
      <c r="IJ172" s="56"/>
      <c r="IK172" s="56"/>
      <c r="IL172" s="56"/>
      <c r="IM172" s="56"/>
      <c r="IN172" s="56"/>
      <c r="IO172" s="56"/>
      <c r="IP172" s="56"/>
      <c r="IQ172" s="56"/>
      <c r="IR172" s="56"/>
      <c r="IS172" s="56"/>
      <c r="IT172" s="56"/>
    </row>
    <row r="173" spans="1:254" s="53" customFormat="1" ht="40.5" customHeight="1">
      <c r="A173" s="69">
        <v>169</v>
      </c>
      <c r="B173" s="70" t="s">
        <v>385</v>
      </c>
      <c r="C173" s="71" t="s">
        <v>391</v>
      </c>
      <c r="D173" s="69">
        <v>2120899</v>
      </c>
      <c r="E173" s="72" t="s">
        <v>203</v>
      </c>
      <c r="F173" s="73">
        <v>-7</v>
      </c>
      <c r="G173" s="74"/>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c r="GE173" s="56"/>
      <c r="GF173" s="56"/>
      <c r="GG173" s="56"/>
      <c r="GH173" s="56"/>
      <c r="GI173" s="56"/>
      <c r="GJ173" s="56"/>
      <c r="GK173" s="56"/>
      <c r="GL173" s="56"/>
      <c r="GM173" s="56"/>
      <c r="GN173" s="56"/>
      <c r="GO173" s="56"/>
      <c r="GP173" s="56"/>
      <c r="GQ173" s="56"/>
      <c r="GR173" s="56"/>
      <c r="GS173" s="56"/>
      <c r="GT173" s="56"/>
      <c r="GU173" s="56"/>
      <c r="GV173" s="56"/>
      <c r="GW173" s="56"/>
      <c r="GX173" s="56"/>
      <c r="GY173" s="56"/>
      <c r="GZ173" s="56"/>
      <c r="HA173" s="56"/>
      <c r="HB173" s="56"/>
      <c r="HC173" s="56"/>
      <c r="HD173" s="56"/>
      <c r="HE173" s="56"/>
      <c r="HF173" s="56"/>
      <c r="HG173" s="56"/>
      <c r="HH173" s="56"/>
      <c r="HI173" s="56"/>
      <c r="HJ173" s="56"/>
      <c r="HK173" s="56"/>
      <c r="HL173" s="56"/>
      <c r="HM173" s="56"/>
      <c r="HN173" s="56"/>
      <c r="HO173" s="56"/>
      <c r="HP173" s="56"/>
      <c r="HQ173" s="56"/>
      <c r="HR173" s="56"/>
      <c r="HS173" s="56"/>
      <c r="HT173" s="56"/>
      <c r="HU173" s="56"/>
      <c r="HV173" s="56"/>
      <c r="HW173" s="56"/>
      <c r="HX173" s="56"/>
      <c r="HY173" s="56"/>
      <c r="HZ173" s="56"/>
      <c r="IA173" s="56"/>
      <c r="IB173" s="56"/>
      <c r="IC173" s="56"/>
      <c r="ID173" s="56"/>
      <c r="IE173" s="56"/>
      <c r="IF173" s="56"/>
      <c r="IG173" s="56"/>
      <c r="IH173" s="56"/>
      <c r="II173" s="56"/>
      <c r="IJ173" s="56"/>
      <c r="IK173" s="56"/>
      <c r="IL173" s="56"/>
      <c r="IM173" s="56"/>
      <c r="IN173" s="56"/>
      <c r="IO173" s="56"/>
      <c r="IP173" s="56"/>
      <c r="IQ173" s="56"/>
      <c r="IR173" s="56"/>
      <c r="IS173" s="56"/>
      <c r="IT173" s="56"/>
    </row>
    <row r="174" spans="1:254" s="53" customFormat="1" ht="30" customHeight="1">
      <c r="A174" s="69">
        <v>170</v>
      </c>
      <c r="B174" s="70" t="s">
        <v>385</v>
      </c>
      <c r="C174" s="71" t="s">
        <v>392</v>
      </c>
      <c r="D174" s="69">
        <v>2120899</v>
      </c>
      <c r="E174" s="72" t="s">
        <v>203</v>
      </c>
      <c r="F174" s="73">
        <v>-10</v>
      </c>
      <c r="G174" s="74"/>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c r="IO174" s="56"/>
      <c r="IP174" s="56"/>
      <c r="IQ174" s="56"/>
      <c r="IR174" s="56"/>
      <c r="IS174" s="56"/>
      <c r="IT174" s="56"/>
    </row>
    <row r="175" spans="1:254" s="53" customFormat="1" ht="40.5" customHeight="1">
      <c r="A175" s="69">
        <v>171</v>
      </c>
      <c r="B175" s="70" t="s">
        <v>385</v>
      </c>
      <c r="C175" s="71" t="s">
        <v>393</v>
      </c>
      <c r="D175" s="69">
        <v>2290402</v>
      </c>
      <c r="E175" s="72" t="s">
        <v>388</v>
      </c>
      <c r="F175" s="73">
        <v>-10000</v>
      </c>
      <c r="G175" s="74"/>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c r="GE175" s="56"/>
      <c r="GF175" s="56"/>
      <c r="GG175" s="56"/>
      <c r="GH175" s="56"/>
      <c r="GI175" s="56"/>
      <c r="GJ175" s="56"/>
      <c r="GK175" s="56"/>
      <c r="GL175" s="56"/>
      <c r="GM175" s="56"/>
      <c r="GN175" s="56"/>
      <c r="GO175" s="56"/>
      <c r="GP175" s="56"/>
      <c r="GQ175" s="56"/>
      <c r="GR175" s="56"/>
      <c r="GS175" s="56"/>
      <c r="GT175" s="56"/>
      <c r="GU175" s="56"/>
      <c r="GV175" s="56"/>
      <c r="GW175" s="56"/>
      <c r="GX175" s="56"/>
      <c r="GY175" s="56"/>
      <c r="GZ175" s="56"/>
      <c r="HA175" s="56"/>
      <c r="HB175" s="56"/>
      <c r="HC175" s="56"/>
      <c r="HD175" s="56"/>
      <c r="HE175" s="56"/>
      <c r="HF175" s="56"/>
      <c r="HG175" s="56"/>
      <c r="HH175" s="56"/>
      <c r="HI175" s="56"/>
      <c r="HJ175" s="56"/>
      <c r="HK175" s="56"/>
      <c r="HL175" s="56"/>
      <c r="HM175" s="56"/>
      <c r="HN175" s="56"/>
      <c r="HO175" s="56"/>
      <c r="HP175" s="56"/>
      <c r="HQ175" s="56"/>
      <c r="HR175" s="56"/>
      <c r="HS175" s="56"/>
      <c r="HT175" s="56"/>
      <c r="HU175" s="56"/>
      <c r="HV175" s="56"/>
      <c r="HW175" s="56"/>
      <c r="HX175" s="56"/>
      <c r="HY175" s="56"/>
      <c r="HZ175" s="56"/>
      <c r="IA175" s="56"/>
      <c r="IB175" s="56"/>
      <c r="IC175" s="56"/>
      <c r="ID175" s="56"/>
      <c r="IE175" s="56"/>
      <c r="IF175" s="56"/>
      <c r="IG175" s="56"/>
      <c r="IH175" s="56"/>
      <c r="II175" s="56"/>
      <c r="IJ175" s="56"/>
      <c r="IK175" s="56"/>
      <c r="IL175" s="56"/>
      <c r="IM175" s="56"/>
      <c r="IN175" s="56"/>
      <c r="IO175" s="56"/>
      <c r="IP175" s="56"/>
      <c r="IQ175" s="56"/>
      <c r="IR175" s="56"/>
      <c r="IS175" s="56"/>
      <c r="IT175" s="56"/>
    </row>
    <row r="176" spans="1:254" s="53" customFormat="1" ht="40.5" customHeight="1">
      <c r="A176" s="69">
        <v>172</v>
      </c>
      <c r="B176" s="70" t="s">
        <v>385</v>
      </c>
      <c r="C176" s="71" t="s">
        <v>394</v>
      </c>
      <c r="D176" s="69">
        <v>2290402</v>
      </c>
      <c r="E176" s="72" t="s">
        <v>388</v>
      </c>
      <c r="F176" s="73">
        <v>-5000</v>
      </c>
      <c r="G176" s="74"/>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row>
    <row r="177" spans="1:254" s="53" customFormat="1" ht="40.5" customHeight="1">
      <c r="A177" s="69">
        <v>173</v>
      </c>
      <c r="B177" s="70" t="s">
        <v>385</v>
      </c>
      <c r="C177" s="71" t="s">
        <v>395</v>
      </c>
      <c r="D177" s="69">
        <v>2290402</v>
      </c>
      <c r="E177" s="72" t="s">
        <v>388</v>
      </c>
      <c r="F177" s="73">
        <v>-10000</v>
      </c>
      <c r="G177" s="74"/>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c r="HZ177" s="56"/>
      <c r="IA177" s="56"/>
      <c r="IB177" s="56"/>
      <c r="IC177" s="56"/>
      <c r="ID177" s="56"/>
      <c r="IE177" s="56"/>
      <c r="IF177" s="56"/>
      <c r="IG177" s="56"/>
      <c r="IH177" s="56"/>
      <c r="II177" s="56"/>
      <c r="IJ177" s="56"/>
      <c r="IK177" s="56"/>
      <c r="IL177" s="56"/>
      <c r="IM177" s="56"/>
      <c r="IN177" s="56"/>
      <c r="IO177" s="56"/>
      <c r="IP177" s="56"/>
      <c r="IQ177" s="56"/>
      <c r="IR177" s="56"/>
      <c r="IS177" s="56"/>
      <c r="IT177" s="56"/>
    </row>
    <row r="178" spans="1:254" s="53" customFormat="1" ht="30" customHeight="1">
      <c r="A178" s="69">
        <v>174</v>
      </c>
      <c r="B178" s="70" t="s">
        <v>385</v>
      </c>
      <c r="C178" s="71" t="s">
        <v>396</v>
      </c>
      <c r="D178" s="69">
        <v>2120802</v>
      </c>
      <c r="E178" s="72" t="s">
        <v>293</v>
      </c>
      <c r="F178" s="73">
        <v>-3350.7</v>
      </c>
      <c r="G178" s="74"/>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c r="HZ178" s="56"/>
      <c r="IA178" s="56"/>
      <c r="IB178" s="56"/>
      <c r="IC178" s="56"/>
      <c r="ID178" s="56"/>
      <c r="IE178" s="56"/>
      <c r="IF178" s="56"/>
      <c r="IG178" s="56"/>
      <c r="IH178" s="56"/>
      <c r="II178" s="56"/>
      <c r="IJ178" s="56"/>
      <c r="IK178" s="56"/>
      <c r="IL178" s="56"/>
      <c r="IM178" s="56"/>
      <c r="IN178" s="56"/>
      <c r="IO178" s="56"/>
      <c r="IP178" s="56"/>
      <c r="IQ178" s="56"/>
      <c r="IR178" s="56"/>
      <c r="IS178" s="56"/>
      <c r="IT178" s="56"/>
    </row>
    <row r="179" spans="1:254" s="53" customFormat="1" ht="30" customHeight="1">
      <c r="A179" s="69">
        <v>175</v>
      </c>
      <c r="B179" s="70" t="s">
        <v>385</v>
      </c>
      <c r="C179" s="71" t="s">
        <v>397</v>
      </c>
      <c r="D179" s="69">
        <v>2120802</v>
      </c>
      <c r="E179" s="72" t="s">
        <v>293</v>
      </c>
      <c r="F179" s="73">
        <v>-1000</v>
      </c>
      <c r="G179" s="74"/>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c r="IO179" s="56"/>
      <c r="IP179" s="56"/>
      <c r="IQ179" s="56"/>
      <c r="IR179" s="56"/>
      <c r="IS179" s="56"/>
      <c r="IT179" s="56"/>
    </row>
    <row r="180" spans="1:254" s="53" customFormat="1" ht="30" customHeight="1">
      <c r="A180" s="69">
        <v>176</v>
      </c>
      <c r="B180" s="70" t="s">
        <v>385</v>
      </c>
      <c r="C180" s="71" t="s">
        <v>398</v>
      </c>
      <c r="D180" s="69">
        <v>2120802</v>
      </c>
      <c r="E180" s="72" t="s">
        <v>293</v>
      </c>
      <c r="F180" s="73">
        <v>671</v>
      </c>
      <c r="G180" s="74"/>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c r="IO180" s="56"/>
      <c r="IP180" s="56"/>
      <c r="IQ180" s="56"/>
      <c r="IR180" s="56"/>
      <c r="IS180" s="56"/>
      <c r="IT180" s="56"/>
    </row>
    <row r="181" spans="1:254" s="53" customFormat="1" ht="30" customHeight="1">
      <c r="A181" s="69">
        <v>177</v>
      </c>
      <c r="B181" s="70" t="s">
        <v>385</v>
      </c>
      <c r="C181" s="71" t="s">
        <v>398</v>
      </c>
      <c r="D181" s="69">
        <v>2121002</v>
      </c>
      <c r="E181" s="72" t="s">
        <v>293</v>
      </c>
      <c r="F181" s="73">
        <v>-671</v>
      </c>
      <c r="G181" s="74"/>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c r="IO181" s="56"/>
      <c r="IP181" s="56"/>
      <c r="IQ181" s="56"/>
      <c r="IR181" s="56"/>
      <c r="IS181" s="56"/>
      <c r="IT181" s="56"/>
    </row>
    <row r="182" spans="1:254" s="53" customFormat="1" ht="30" customHeight="1">
      <c r="A182" s="69">
        <v>178</v>
      </c>
      <c r="B182" s="70" t="s">
        <v>399</v>
      </c>
      <c r="C182" s="71" t="s">
        <v>400</v>
      </c>
      <c r="D182" s="69">
        <v>2120899</v>
      </c>
      <c r="E182" s="72" t="s">
        <v>203</v>
      </c>
      <c r="F182" s="73">
        <v>2701</v>
      </c>
      <c r="G182" s="74"/>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c r="IO182" s="56"/>
      <c r="IP182" s="56"/>
      <c r="IQ182" s="56"/>
      <c r="IR182" s="56"/>
      <c r="IS182" s="56"/>
      <c r="IT182" s="56"/>
    </row>
    <row r="183" spans="1:254" s="53" customFormat="1" ht="30" customHeight="1">
      <c r="A183" s="69">
        <v>179</v>
      </c>
      <c r="B183" s="70" t="s">
        <v>399</v>
      </c>
      <c r="C183" s="71" t="s">
        <v>401</v>
      </c>
      <c r="D183" s="69">
        <v>2120899</v>
      </c>
      <c r="E183" s="72" t="s">
        <v>203</v>
      </c>
      <c r="F183" s="73">
        <v>150</v>
      </c>
      <c r="G183" s="74"/>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c r="IL183" s="56"/>
      <c r="IM183" s="56"/>
      <c r="IN183" s="56"/>
      <c r="IO183" s="56"/>
      <c r="IP183" s="56"/>
      <c r="IQ183" s="56"/>
      <c r="IR183" s="56"/>
      <c r="IS183" s="56"/>
      <c r="IT183" s="56"/>
    </row>
    <row r="184" spans="1:254" s="53" customFormat="1" ht="30" customHeight="1">
      <c r="A184" s="69">
        <v>180</v>
      </c>
      <c r="B184" s="70" t="s">
        <v>399</v>
      </c>
      <c r="C184" s="71" t="s">
        <v>402</v>
      </c>
      <c r="D184" s="69">
        <v>2120899</v>
      </c>
      <c r="E184" s="72" t="s">
        <v>203</v>
      </c>
      <c r="F184" s="73">
        <v>450</v>
      </c>
      <c r="G184" s="74"/>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c r="HN184" s="56"/>
      <c r="HO184" s="56"/>
      <c r="HP184" s="56"/>
      <c r="HQ184" s="56"/>
      <c r="HR184" s="56"/>
      <c r="HS184" s="56"/>
      <c r="HT184" s="56"/>
      <c r="HU184" s="56"/>
      <c r="HV184" s="56"/>
      <c r="HW184" s="56"/>
      <c r="HX184" s="56"/>
      <c r="HY184" s="56"/>
      <c r="HZ184" s="56"/>
      <c r="IA184" s="56"/>
      <c r="IB184" s="56"/>
      <c r="IC184" s="56"/>
      <c r="ID184" s="56"/>
      <c r="IE184" s="56"/>
      <c r="IF184" s="56"/>
      <c r="IG184" s="56"/>
      <c r="IH184" s="56"/>
      <c r="II184" s="56"/>
      <c r="IJ184" s="56"/>
      <c r="IK184" s="56"/>
      <c r="IL184" s="56"/>
      <c r="IM184" s="56"/>
      <c r="IN184" s="56"/>
      <c r="IO184" s="56"/>
      <c r="IP184" s="56"/>
      <c r="IQ184" s="56"/>
      <c r="IR184" s="56"/>
      <c r="IS184" s="56"/>
      <c r="IT184" s="56"/>
    </row>
    <row r="185" spans="1:254" s="53" customFormat="1" ht="30" customHeight="1">
      <c r="A185" s="69">
        <v>181</v>
      </c>
      <c r="B185" s="70" t="s">
        <v>399</v>
      </c>
      <c r="C185" s="71" t="s">
        <v>403</v>
      </c>
      <c r="D185" s="69">
        <v>2120899</v>
      </c>
      <c r="E185" s="72" t="s">
        <v>203</v>
      </c>
      <c r="F185" s="73">
        <v>1050</v>
      </c>
      <c r="G185" s="74"/>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c r="IO185" s="56"/>
      <c r="IP185" s="56"/>
      <c r="IQ185" s="56"/>
      <c r="IR185" s="56"/>
      <c r="IS185" s="56"/>
      <c r="IT185" s="56"/>
    </row>
  </sheetData>
  <sheetProtection/>
  <mergeCells count="2">
    <mergeCell ref="A1:G1"/>
    <mergeCell ref="A4:E4"/>
  </mergeCells>
  <printOptions horizontalCentered="1"/>
  <pageMargins left="0.2" right="0.2" top="0.39" bottom="0.39" header="0.2" footer="0.2"/>
  <pageSetup firstPageNumber="1" useFirstPageNumber="1" horizontalDpi="600" verticalDpi="600" orientation="portrait" paperSize="193" scale="88"/>
</worksheet>
</file>

<file path=xl/worksheets/sheet7.xml><?xml version="1.0" encoding="utf-8"?>
<worksheet xmlns="http://schemas.openxmlformats.org/spreadsheetml/2006/main" xmlns:r="http://schemas.openxmlformats.org/officeDocument/2006/relationships">
  <dimension ref="A1:IN31"/>
  <sheetViews>
    <sheetView showZeros="0" zoomScaleSheetLayoutView="100" workbookViewId="0" topLeftCell="A1">
      <pane xSplit="1" ySplit="4" topLeftCell="B27" activePane="bottomRight" state="frozen"/>
      <selection pane="bottomRight" activeCell="I6" sqref="I6"/>
    </sheetView>
  </sheetViews>
  <sheetFormatPr defaultColWidth="9.00390625" defaultRowHeight="15"/>
  <cols>
    <col min="1" max="1" width="43.00390625" style="22" customWidth="1"/>
    <col min="2" max="4" width="13.421875" style="29" customWidth="1"/>
    <col min="5" max="6" width="9.28125" style="29" customWidth="1"/>
    <col min="7" max="247" width="9.00390625" style="22" customWidth="1"/>
    <col min="248" max="248" width="9.00390625" style="30" customWidth="1"/>
  </cols>
  <sheetData>
    <row r="1" spans="1:6" s="22" customFormat="1" ht="31.5" customHeight="1">
      <c r="A1" s="5" t="s">
        <v>404</v>
      </c>
      <c r="B1" s="31"/>
      <c r="C1" s="31"/>
      <c r="D1" s="31"/>
      <c r="E1" s="31"/>
      <c r="F1" s="31"/>
    </row>
    <row r="2" spans="1:248" s="23" customFormat="1" ht="12">
      <c r="A2" s="32" t="s">
        <v>405</v>
      </c>
      <c r="B2" s="33"/>
      <c r="C2" s="33"/>
      <c r="D2" s="33"/>
      <c r="E2" s="33"/>
      <c r="F2" s="34" t="s">
        <v>17</v>
      </c>
      <c r="IN2" s="49"/>
    </row>
    <row r="3" spans="1:6" s="24" customFormat="1" ht="19.5" customHeight="1">
      <c r="A3" s="35" t="s">
        <v>64</v>
      </c>
      <c r="B3" s="12" t="s">
        <v>19</v>
      </c>
      <c r="C3" s="36" t="s">
        <v>20</v>
      </c>
      <c r="D3" s="37" t="s">
        <v>21</v>
      </c>
      <c r="E3" s="38" t="s">
        <v>22</v>
      </c>
      <c r="F3" s="38"/>
    </row>
    <row r="4" spans="1:6" s="25" customFormat="1" ht="45" customHeight="1">
      <c r="A4" s="35"/>
      <c r="B4" s="12"/>
      <c r="C4" s="39"/>
      <c r="D4" s="37"/>
      <c r="E4" s="37" t="s">
        <v>23</v>
      </c>
      <c r="F4" s="37" t="s">
        <v>150</v>
      </c>
    </row>
    <row r="5" spans="1:6" s="22" customFormat="1" ht="21.75" customHeight="1">
      <c r="A5" s="40" t="s">
        <v>406</v>
      </c>
      <c r="B5" s="41">
        <f>B6+B8+B9+B10+B11</f>
        <v>500</v>
      </c>
      <c r="C5" s="41">
        <f>C6+C8+C9+C10+C11</f>
        <v>0</v>
      </c>
      <c r="D5" s="41">
        <f>D6+D8+D9+D10+D11</f>
        <v>371</v>
      </c>
      <c r="E5" s="41">
        <f aca="true" t="shared" si="0" ref="E5:E19">D5-B5</f>
        <v>-129</v>
      </c>
      <c r="F5" s="42">
        <f aca="true" t="shared" si="1" ref="F5:F19">IF(B5=0,0,E5/B5*100)</f>
        <v>-25.8</v>
      </c>
    </row>
    <row r="6" spans="1:6" s="22" customFormat="1" ht="21.75" customHeight="1">
      <c r="A6" s="43" t="s">
        <v>407</v>
      </c>
      <c r="B6" s="15">
        <f>B7</f>
        <v>500</v>
      </c>
      <c r="C6" s="15">
        <f>C7</f>
        <v>0</v>
      </c>
      <c r="D6" s="15">
        <f>D7</f>
        <v>371</v>
      </c>
      <c r="E6" s="15">
        <f t="shared" si="0"/>
        <v>-129</v>
      </c>
      <c r="F6" s="44">
        <f t="shared" si="1"/>
        <v>-25.8</v>
      </c>
    </row>
    <row r="7" spans="1:6" s="22" customFormat="1" ht="21.75" customHeight="1">
      <c r="A7" s="45" t="s">
        <v>408</v>
      </c>
      <c r="B7" s="15">
        <v>500</v>
      </c>
      <c r="C7" s="15"/>
      <c r="D7" s="15">
        <v>371</v>
      </c>
      <c r="E7" s="15">
        <f t="shared" si="0"/>
        <v>-129</v>
      </c>
      <c r="F7" s="44">
        <f t="shared" si="1"/>
        <v>-25.8</v>
      </c>
    </row>
    <row r="8" spans="1:6" s="22" customFormat="1" ht="21.75" customHeight="1">
      <c r="A8" s="43" t="s">
        <v>409</v>
      </c>
      <c r="B8" s="15"/>
      <c r="C8" s="15"/>
      <c r="D8" s="15"/>
      <c r="E8" s="15">
        <f t="shared" si="0"/>
        <v>0</v>
      </c>
      <c r="F8" s="44">
        <f t="shared" si="1"/>
        <v>0</v>
      </c>
    </row>
    <row r="9" spans="1:6" s="22" customFormat="1" ht="21.75" customHeight="1">
      <c r="A9" s="43" t="s">
        <v>410</v>
      </c>
      <c r="B9" s="15"/>
      <c r="C9" s="15"/>
      <c r="D9" s="15"/>
      <c r="E9" s="15">
        <f t="shared" si="0"/>
        <v>0</v>
      </c>
      <c r="F9" s="44">
        <f t="shared" si="1"/>
        <v>0</v>
      </c>
    </row>
    <row r="10" spans="1:6" s="22" customFormat="1" ht="21.75" customHeight="1">
      <c r="A10" s="43" t="s">
        <v>411</v>
      </c>
      <c r="B10" s="15"/>
      <c r="C10" s="15"/>
      <c r="D10" s="15"/>
      <c r="E10" s="15">
        <f t="shared" si="0"/>
        <v>0</v>
      </c>
      <c r="F10" s="44">
        <f t="shared" si="1"/>
        <v>0</v>
      </c>
    </row>
    <row r="11" spans="1:6" s="22" customFormat="1" ht="21.75" customHeight="1">
      <c r="A11" s="43" t="s">
        <v>412</v>
      </c>
      <c r="B11" s="15"/>
      <c r="C11" s="15"/>
      <c r="D11" s="15"/>
      <c r="E11" s="15">
        <f t="shared" si="0"/>
        <v>0</v>
      </c>
      <c r="F11" s="44">
        <f t="shared" si="1"/>
        <v>0</v>
      </c>
    </row>
    <row r="12" spans="1:6" s="22" customFormat="1" ht="21.75" customHeight="1">
      <c r="A12" s="40" t="s">
        <v>28</v>
      </c>
      <c r="B12" s="41">
        <f>B13</f>
        <v>0</v>
      </c>
      <c r="C12" s="41">
        <f>C13</f>
        <v>0</v>
      </c>
      <c r="D12" s="41">
        <f>D13</f>
        <v>0</v>
      </c>
      <c r="E12" s="41">
        <f t="shared" si="0"/>
        <v>0</v>
      </c>
      <c r="F12" s="42">
        <f t="shared" si="1"/>
        <v>0</v>
      </c>
    </row>
    <row r="13" spans="1:6" s="22" customFormat="1" ht="21.75" customHeight="1">
      <c r="A13" s="52" t="s">
        <v>413</v>
      </c>
      <c r="B13" s="15"/>
      <c r="C13" s="15"/>
      <c r="D13" s="15"/>
      <c r="E13" s="15">
        <f t="shared" si="0"/>
        <v>0</v>
      </c>
      <c r="F13" s="44">
        <f t="shared" si="1"/>
        <v>0</v>
      </c>
    </row>
    <row r="14" spans="1:6" s="22" customFormat="1" ht="21.75" customHeight="1">
      <c r="A14" s="47" t="s">
        <v>414</v>
      </c>
      <c r="B14" s="41">
        <f>B5+B12</f>
        <v>500</v>
      </c>
      <c r="C14" s="41">
        <f>C5+C12</f>
        <v>0</v>
      </c>
      <c r="D14" s="41">
        <f>D5+D12</f>
        <v>371</v>
      </c>
      <c r="E14" s="41">
        <f t="shared" si="0"/>
        <v>-129</v>
      </c>
      <c r="F14" s="42">
        <f t="shared" si="1"/>
        <v>-25.8</v>
      </c>
    </row>
    <row r="15" spans="1:6" s="25" customFormat="1" ht="21.75" customHeight="1">
      <c r="A15" s="40" t="s">
        <v>415</v>
      </c>
      <c r="B15" s="41">
        <v>375</v>
      </c>
      <c r="C15" s="41">
        <v>375</v>
      </c>
      <c r="D15" s="41">
        <v>375</v>
      </c>
      <c r="E15" s="41">
        <f t="shared" si="0"/>
        <v>0</v>
      </c>
      <c r="F15" s="42">
        <f t="shared" si="1"/>
        <v>0</v>
      </c>
    </row>
    <row r="16" spans="1:6" s="22" customFormat="1" ht="21.75" customHeight="1">
      <c r="A16" s="47" t="s">
        <v>40</v>
      </c>
      <c r="B16" s="41">
        <f>B14+B15</f>
        <v>875</v>
      </c>
      <c r="C16" s="41">
        <f>C14+C15</f>
        <v>375</v>
      </c>
      <c r="D16" s="41">
        <f>D14+D15</f>
        <v>746</v>
      </c>
      <c r="E16" s="41">
        <f t="shared" si="0"/>
        <v>-129</v>
      </c>
      <c r="F16" s="42">
        <f t="shared" si="1"/>
        <v>-14.742857142857144</v>
      </c>
    </row>
    <row r="17" spans="1:6" ht="21.75" customHeight="1">
      <c r="A17" s="40" t="s">
        <v>416</v>
      </c>
      <c r="B17" s="41">
        <f>B18+B20+B21+B23+B24</f>
        <v>875</v>
      </c>
      <c r="C17" s="41">
        <f>C18+C20+C21+C23+C24</f>
        <v>433</v>
      </c>
      <c r="D17" s="41">
        <f>D18+D20+D21+D23+D24</f>
        <v>746</v>
      </c>
      <c r="E17" s="41">
        <f t="shared" si="0"/>
        <v>-129</v>
      </c>
      <c r="F17" s="42">
        <f t="shared" si="1"/>
        <v>-14.742857142857144</v>
      </c>
    </row>
    <row r="18" spans="1:6" ht="21.75" customHeight="1">
      <c r="A18" s="48" t="s">
        <v>417</v>
      </c>
      <c r="B18" s="15">
        <f>B19</f>
        <v>173</v>
      </c>
      <c r="C18" s="15">
        <f>C19</f>
        <v>109</v>
      </c>
      <c r="D18" s="15">
        <f>D19</f>
        <v>171</v>
      </c>
      <c r="E18" s="15">
        <f t="shared" si="0"/>
        <v>-2</v>
      </c>
      <c r="F18" s="44">
        <f t="shared" si="1"/>
        <v>-1.1560693641618496</v>
      </c>
    </row>
    <row r="19" spans="1:6" ht="21.75" customHeight="1">
      <c r="A19" s="48" t="s">
        <v>418</v>
      </c>
      <c r="B19" s="15">
        <v>173</v>
      </c>
      <c r="C19" s="15">
        <v>109</v>
      </c>
      <c r="D19" s="15">
        <v>171</v>
      </c>
      <c r="E19" s="15">
        <f t="shared" si="0"/>
        <v>-2</v>
      </c>
      <c r="F19" s="44">
        <f t="shared" si="1"/>
        <v>-1.1560693641618496</v>
      </c>
    </row>
    <row r="20" spans="1:6" ht="21.75" customHeight="1">
      <c r="A20" s="48" t="s">
        <v>419</v>
      </c>
      <c r="B20" s="15"/>
      <c r="C20" s="15"/>
      <c r="D20" s="15"/>
      <c r="E20" s="15"/>
      <c r="F20" s="44"/>
    </row>
    <row r="21" spans="1:6" ht="21.75" customHeight="1">
      <c r="A21" s="48" t="s">
        <v>420</v>
      </c>
      <c r="B21" s="15"/>
      <c r="C21" s="15"/>
      <c r="D21" s="15"/>
      <c r="E21" s="15">
        <f aca="true" t="shared" si="2" ref="E21:E31">D21-B21</f>
        <v>0</v>
      </c>
      <c r="F21" s="44">
        <f aca="true" t="shared" si="3" ref="F21:F31">IF(B21=0,0,E21/B21*100)</f>
        <v>0</v>
      </c>
    </row>
    <row r="22" spans="1:6" ht="21.75" customHeight="1">
      <c r="A22" s="48" t="s">
        <v>421</v>
      </c>
      <c r="B22" s="41"/>
      <c r="C22" s="41"/>
      <c r="D22" s="41"/>
      <c r="E22" s="41">
        <f t="shared" si="2"/>
        <v>0</v>
      </c>
      <c r="F22" s="42">
        <f t="shared" si="3"/>
        <v>0</v>
      </c>
    </row>
    <row r="23" spans="1:6" ht="21.75" customHeight="1">
      <c r="A23" s="48" t="s">
        <v>422</v>
      </c>
      <c r="B23" s="41"/>
      <c r="C23" s="41"/>
      <c r="D23" s="41"/>
      <c r="E23" s="41">
        <f t="shared" si="2"/>
        <v>0</v>
      </c>
      <c r="F23" s="42">
        <f t="shared" si="3"/>
        <v>0</v>
      </c>
    </row>
    <row r="24" spans="1:6" ht="21.75" customHeight="1">
      <c r="A24" s="48" t="s">
        <v>423</v>
      </c>
      <c r="B24" s="41">
        <f>B25</f>
        <v>702</v>
      </c>
      <c r="C24" s="41">
        <f>C25</f>
        <v>324</v>
      </c>
      <c r="D24" s="41">
        <f>D25</f>
        <v>575</v>
      </c>
      <c r="E24" s="41">
        <f t="shared" si="2"/>
        <v>-127</v>
      </c>
      <c r="F24" s="42">
        <f t="shared" si="3"/>
        <v>-18.091168091168093</v>
      </c>
    </row>
    <row r="25" spans="1:6" ht="21.75" customHeight="1">
      <c r="A25" s="48" t="s">
        <v>424</v>
      </c>
      <c r="B25" s="41">
        <v>702</v>
      </c>
      <c r="C25" s="15">
        <v>324</v>
      </c>
      <c r="D25" s="41">
        <v>575</v>
      </c>
      <c r="E25" s="41">
        <f t="shared" si="2"/>
        <v>-127</v>
      </c>
      <c r="F25" s="42">
        <f t="shared" si="3"/>
        <v>-18.091168091168093</v>
      </c>
    </row>
    <row r="26" spans="1:6" ht="21.75" customHeight="1">
      <c r="A26" s="40" t="s">
        <v>425</v>
      </c>
      <c r="B26" s="41">
        <f>B27+B28</f>
        <v>0</v>
      </c>
      <c r="C26" s="41">
        <f>C27+C28</f>
        <v>0</v>
      </c>
      <c r="D26" s="41">
        <f>D27+D28</f>
        <v>0</v>
      </c>
      <c r="E26" s="41">
        <f t="shared" si="2"/>
        <v>0</v>
      </c>
      <c r="F26" s="42">
        <f t="shared" si="3"/>
        <v>0</v>
      </c>
    </row>
    <row r="27" spans="1:6" ht="21.75" customHeight="1">
      <c r="A27" s="48" t="s">
        <v>426</v>
      </c>
      <c r="B27" s="15"/>
      <c r="C27" s="15"/>
      <c r="D27" s="15"/>
      <c r="E27" s="15">
        <f t="shared" si="2"/>
        <v>0</v>
      </c>
      <c r="F27" s="44">
        <f t="shared" si="3"/>
        <v>0</v>
      </c>
    </row>
    <row r="28" spans="1:6" ht="21.75" customHeight="1">
      <c r="A28" s="48" t="s">
        <v>427</v>
      </c>
      <c r="B28" s="15"/>
      <c r="C28" s="15"/>
      <c r="D28" s="15"/>
      <c r="E28" s="15">
        <f t="shared" si="2"/>
        <v>0</v>
      </c>
      <c r="F28" s="44">
        <f t="shared" si="3"/>
        <v>0</v>
      </c>
    </row>
    <row r="29" spans="1:6" ht="21.75" customHeight="1">
      <c r="A29" s="47" t="s">
        <v>428</v>
      </c>
      <c r="B29" s="41">
        <f>B17+B26</f>
        <v>875</v>
      </c>
      <c r="C29" s="41">
        <f>C17+C26</f>
        <v>433</v>
      </c>
      <c r="D29" s="41">
        <f>D17+D26</f>
        <v>746</v>
      </c>
      <c r="E29" s="41">
        <f t="shared" si="2"/>
        <v>-129</v>
      </c>
      <c r="F29" s="42">
        <f t="shared" si="3"/>
        <v>-14.742857142857144</v>
      </c>
    </row>
    <row r="30" spans="1:6" ht="21.75" customHeight="1">
      <c r="A30" s="40" t="s">
        <v>429</v>
      </c>
      <c r="B30" s="41"/>
      <c r="C30" s="41"/>
      <c r="D30" s="41"/>
      <c r="E30" s="41">
        <f t="shared" si="2"/>
        <v>0</v>
      </c>
      <c r="F30" s="42">
        <f t="shared" si="3"/>
        <v>0</v>
      </c>
    </row>
    <row r="31" spans="1:6" ht="21.75" customHeight="1">
      <c r="A31" s="47" t="s">
        <v>59</v>
      </c>
      <c r="B31" s="41">
        <f>B29+B30</f>
        <v>875</v>
      </c>
      <c r="C31" s="41">
        <f>C29+C30</f>
        <v>433</v>
      </c>
      <c r="D31" s="41">
        <f>D29+D30</f>
        <v>746</v>
      </c>
      <c r="E31" s="41">
        <f t="shared" si="2"/>
        <v>-129</v>
      </c>
      <c r="F31" s="42">
        <f t="shared" si="3"/>
        <v>-14.742857142857144</v>
      </c>
    </row>
  </sheetData>
  <sheetProtection/>
  <mergeCells count="6">
    <mergeCell ref="A1:F1"/>
    <mergeCell ref="E3:F3"/>
    <mergeCell ref="A3:A4"/>
    <mergeCell ref="B3:B4"/>
    <mergeCell ref="C3:C4"/>
    <mergeCell ref="D3:D4"/>
  </mergeCells>
  <printOptions horizontalCentered="1"/>
  <pageMargins left="0.2" right="0.2" top="0.39" bottom="0.39" header="0.2" footer="0.2"/>
  <pageSetup firstPageNumber="1" useFirstPageNumber="1" horizontalDpi="600" verticalDpi="600" orientation="portrait" paperSize="193" scale="88"/>
</worksheet>
</file>

<file path=xl/worksheets/sheet8.xml><?xml version="1.0" encoding="utf-8"?>
<worksheet xmlns="http://schemas.openxmlformats.org/spreadsheetml/2006/main" xmlns:r="http://schemas.openxmlformats.org/officeDocument/2006/relationships">
  <dimension ref="A1:IN23"/>
  <sheetViews>
    <sheetView showZeros="0" zoomScaleSheetLayoutView="100" workbookViewId="0" topLeftCell="A1">
      <pane xSplit="1" ySplit="4" topLeftCell="B5" activePane="bottomRight" state="frozen"/>
      <selection pane="bottomRight" activeCell="I6" sqref="I6"/>
    </sheetView>
  </sheetViews>
  <sheetFormatPr defaultColWidth="9.00390625" defaultRowHeight="15"/>
  <cols>
    <col min="1" max="1" width="39.00390625" style="22" customWidth="1"/>
    <col min="2" max="2" width="9.8515625" style="29" customWidth="1"/>
    <col min="3" max="4" width="13.421875" style="29" customWidth="1"/>
    <col min="5" max="6" width="9.28125" style="29" customWidth="1"/>
    <col min="7" max="247" width="9.00390625" style="22" customWidth="1"/>
    <col min="248" max="248" width="9.00390625" style="30" customWidth="1"/>
  </cols>
  <sheetData>
    <row r="1" spans="1:6" s="22" customFormat="1" ht="31.5" customHeight="1">
      <c r="A1" s="5" t="s">
        <v>430</v>
      </c>
      <c r="B1" s="31"/>
      <c r="C1" s="31"/>
      <c r="D1" s="31"/>
      <c r="E1" s="31"/>
      <c r="F1" s="31"/>
    </row>
    <row r="2" spans="1:248" s="23" customFormat="1" ht="12">
      <c r="A2" s="32" t="s">
        <v>431</v>
      </c>
      <c r="B2" s="33"/>
      <c r="C2" s="33"/>
      <c r="D2" s="33"/>
      <c r="E2" s="33"/>
      <c r="F2" s="34" t="s">
        <v>17</v>
      </c>
      <c r="IN2" s="49"/>
    </row>
    <row r="3" spans="1:6" s="24" customFormat="1" ht="19.5" customHeight="1">
      <c r="A3" s="35" t="s">
        <v>64</v>
      </c>
      <c r="B3" s="12" t="s">
        <v>19</v>
      </c>
      <c r="C3" s="36" t="s">
        <v>20</v>
      </c>
      <c r="D3" s="37" t="s">
        <v>21</v>
      </c>
      <c r="E3" s="38" t="s">
        <v>22</v>
      </c>
      <c r="F3" s="38"/>
    </row>
    <row r="4" spans="1:6" s="25" customFormat="1" ht="45" customHeight="1">
      <c r="A4" s="35"/>
      <c r="B4" s="12"/>
      <c r="C4" s="39"/>
      <c r="D4" s="37"/>
      <c r="E4" s="37" t="s">
        <v>23</v>
      </c>
      <c r="F4" s="37" t="s">
        <v>150</v>
      </c>
    </row>
    <row r="5" spans="1:248" s="26" customFormat="1" ht="21.75" customHeight="1">
      <c r="A5" s="40" t="s">
        <v>151</v>
      </c>
      <c r="B5" s="41">
        <f>B6+B7</f>
        <v>231</v>
      </c>
      <c r="C5" s="41">
        <f>C6+C7</f>
        <v>150</v>
      </c>
      <c r="D5" s="41">
        <f>D6+D7</f>
        <v>0</v>
      </c>
      <c r="E5" s="41">
        <f>D5-B5</f>
        <v>-231</v>
      </c>
      <c r="F5" s="42">
        <f>IF(B5=0,0,E5/B5*100)</f>
        <v>-100</v>
      </c>
      <c r="IN5" s="50"/>
    </row>
    <row r="6" spans="1:248" s="22" customFormat="1" ht="21.75" customHeight="1">
      <c r="A6" s="43" t="s">
        <v>432</v>
      </c>
      <c r="B6" s="15">
        <v>231</v>
      </c>
      <c r="C6" s="15">
        <v>150</v>
      </c>
      <c r="D6" s="15">
        <v>0</v>
      </c>
      <c r="E6" s="15">
        <f aca="true" t="shared" si="0" ref="E6:E23">D6-B6</f>
        <v>-231</v>
      </c>
      <c r="F6" s="44">
        <f aca="true" t="shared" si="1" ref="F6:F23">IF(B6=0,0,E6/B6*100)</f>
        <v>-100</v>
      </c>
      <c r="IN6" s="51"/>
    </row>
    <row r="7" spans="1:248" s="22" customFormat="1" ht="21.75" customHeight="1">
      <c r="A7" s="45" t="s">
        <v>433</v>
      </c>
      <c r="B7" s="15">
        <f>SUM(B8:B9)</f>
        <v>0</v>
      </c>
      <c r="C7" s="15">
        <f>SUM(C8:C9)</f>
        <v>0</v>
      </c>
      <c r="D7" s="15">
        <f>SUM(D8:D9)</f>
        <v>0</v>
      </c>
      <c r="E7" s="15">
        <f t="shared" si="0"/>
        <v>0</v>
      </c>
      <c r="F7" s="44">
        <f t="shared" si="1"/>
        <v>0</v>
      </c>
      <c r="IN7" s="51"/>
    </row>
    <row r="8" spans="1:248" s="22" customFormat="1" ht="21.75" customHeight="1">
      <c r="A8" s="43" t="s">
        <v>434</v>
      </c>
      <c r="B8" s="15"/>
      <c r="C8" s="15"/>
      <c r="D8" s="15"/>
      <c r="E8" s="15">
        <f t="shared" si="0"/>
        <v>0</v>
      </c>
      <c r="F8" s="44">
        <f t="shared" si="1"/>
        <v>0</v>
      </c>
      <c r="IN8" s="51"/>
    </row>
    <row r="9" spans="1:248" s="22" customFormat="1" ht="21.75" customHeight="1">
      <c r="A9" s="43" t="s">
        <v>435</v>
      </c>
      <c r="B9" s="15"/>
      <c r="C9" s="15"/>
      <c r="D9" s="15"/>
      <c r="E9" s="15">
        <f t="shared" si="0"/>
        <v>0</v>
      </c>
      <c r="F9" s="44">
        <f t="shared" si="1"/>
        <v>0</v>
      </c>
      <c r="IN9" s="51"/>
    </row>
    <row r="10" spans="1:248" s="27" customFormat="1" ht="21.75" customHeight="1">
      <c r="A10" s="40" t="s">
        <v>436</v>
      </c>
      <c r="B10" s="46">
        <f>SUM(B11:B12)</f>
        <v>39</v>
      </c>
      <c r="C10" s="46">
        <f>SUM(C11:C12)</f>
        <v>39</v>
      </c>
      <c r="D10" s="46">
        <f>SUM(D11:D12)</f>
        <v>39</v>
      </c>
      <c r="E10" s="41">
        <f t="shared" si="0"/>
        <v>0</v>
      </c>
      <c r="F10" s="42">
        <f t="shared" si="1"/>
        <v>0</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50"/>
    </row>
    <row r="11" spans="1:248" s="22" customFormat="1" ht="21.75" customHeight="1">
      <c r="A11" s="43" t="s">
        <v>437</v>
      </c>
      <c r="B11" s="15"/>
      <c r="C11" s="15"/>
      <c r="D11" s="15"/>
      <c r="E11" s="15">
        <f t="shared" si="0"/>
        <v>0</v>
      </c>
      <c r="F11" s="44">
        <f t="shared" si="1"/>
        <v>0</v>
      </c>
      <c r="IN11" s="51"/>
    </row>
    <row r="12" spans="1:248" s="22" customFormat="1" ht="21.75" customHeight="1">
      <c r="A12" s="43" t="s">
        <v>433</v>
      </c>
      <c r="B12" s="15">
        <v>39</v>
      </c>
      <c r="C12" s="15">
        <v>39</v>
      </c>
      <c r="D12" s="15">
        <v>39</v>
      </c>
      <c r="E12" s="15">
        <f t="shared" si="0"/>
        <v>0</v>
      </c>
      <c r="F12" s="44">
        <f t="shared" si="1"/>
        <v>0</v>
      </c>
      <c r="IN12" s="51"/>
    </row>
    <row r="13" spans="1:248" s="26" customFormat="1" ht="21.75" customHeight="1">
      <c r="A13" s="47" t="s">
        <v>40</v>
      </c>
      <c r="B13" s="41">
        <f>B5+B10</f>
        <v>270</v>
      </c>
      <c r="C13" s="41">
        <f>C5+C10</f>
        <v>189</v>
      </c>
      <c r="D13" s="41">
        <f>D5+D10</f>
        <v>39</v>
      </c>
      <c r="E13" s="41">
        <f t="shared" si="0"/>
        <v>-231</v>
      </c>
      <c r="F13" s="42">
        <f t="shared" si="1"/>
        <v>-85.55555555555556</v>
      </c>
      <c r="IN13" s="50"/>
    </row>
    <row r="14" spans="1:6" ht="21.75" customHeight="1">
      <c r="A14" s="40" t="s">
        <v>438</v>
      </c>
      <c r="B14" s="41">
        <f>SUM(B15:B18)</f>
        <v>270</v>
      </c>
      <c r="C14" s="41">
        <f>SUM(C15:C18)</f>
        <v>172</v>
      </c>
      <c r="D14" s="41">
        <f>SUM(D15:D18)</f>
        <v>39</v>
      </c>
      <c r="E14" s="41">
        <f t="shared" si="0"/>
        <v>-231</v>
      </c>
      <c r="F14" s="42">
        <f t="shared" si="1"/>
        <v>-85.55555555555556</v>
      </c>
    </row>
    <row r="15" spans="1:248" s="28" customFormat="1" ht="21.75" customHeight="1">
      <c r="A15" s="48" t="s">
        <v>437</v>
      </c>
      <c r="B15" s="15">
        <v>231</v>
      </c>
      <c r="C15" s="15">
        <v>172</v>
      </c>
      <c r="D15" s="15"/>
      <c r="E15" s="15">
        <f t="shared" si="0"/>
        <v>-231</v>
      </c>
      <c r="F15" s="44">
        <f t="shared" si="1"/>
        <v>-100</v>
      </c>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51"/>
    </row>
    <row r="16" spans="1:248" s="28" customFormat="1" ht="21.75" customHeight="1">
      <c r="A16" s="48" t="s">
        <v>433</v>
      </c>
      <c r="B16" s="15">
        <v>39</v>
      </c>
      <c r="C16" s="15"/>
      <c r="D16" s="15">
        <v>39</v>
      </c>
      <c r="E16" s="15">
        <f t="shared" si="0"/>
        <v>0</v>
      </c>
      <c r="F16" s="44">
        <f t="shared" si="1"/>
        <v>0</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51"/>
    </row>
    <row r="17" spans="1:248" s="28" customFormat="1" ht="21.75" customHeight="1">
      <c r="A17" s="48" t="s">
        <v>439</v>
      </c>
      <c r="B17" s="15"/>
      <c r="C17" s="15"/>
      <c r="D17" s="15"/>
      <c r="E17" s="15">
        <f t="shared" si="0"/>
        <v>0</v>
      </c>
      <c r="F17" s="44">
        <f t="shared" si="1"/>
        <v>0</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51"/>
    </row>
    <row r="18" spans="1:248" s="28" customFormat="1" ht="21.75" customHeight="1">
      <c r="A18" s="48" t="s">
        <v>440</v>
      </c>
      <c r="B18" s="15"/>
      <c r="C18" s="15"/>
      <c r="D18" s="15"/>
      <c r="E18" s="15">
        <f t="shared" si="0"/>
        <v>0</v>
      </c>
      <c r="F18" s="44">
        <f t="shared" si="1"/>
        <v>0</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51"/>
    </row>
    <row r="19" spans="1:6" ht="21.75" customHeight="1">
      <c r="A19" s="40" t="s">
        <v>441</v>
      </c>
      <c r="B19" s="41"/>
      <c r="C19" s="41"/>
      <c r="D19" s="41"/>
      <c r="E19" s="41">
        <f t="shared" si="0"/>
        <v>0</v>
      </c>
      <c r="F19" s="42">
        <f t="shared" si="1"/>
        <v>0</v>
      </c>
    </row>
    <row r="20" spans="1:6" ht="21.75" customHeight="1">
      <c r="A20" s="40" t="s">
        <v>442</v>
      </c>
      <c r="B20" s="41">
        <f>SUM(B21:B22)</f>
        <v>0</v>
      </c>
      <c r="C20" s="41">
        <f>SUM(C21:C22)</f>
        <v>0</v>
      </c>
      <c r="D20" s="41">
        <f>SUM(D21:D22)</f>
        <v>0</v>
      </c>
      <c r="E20" s="41">
        <f t="shared" si="0"/>
        <v>0</v>
      </c>
      <c r="F20" s="42">
        <f t="shared" si="1"/>
        <v>0</v>
      </c>
    </row>
    <row r="21" spans="1:248" s="22" customFormat="1" ht="21.75" customHeight="1">
      <c r="A21" s="43" t="s">
        <v>437</v>
      </c>
      <c r="B21" s="15"/>
      <c r="C21" s="15"/>
      <c r="D21" s="15"/>
      <c r="E21" s="15">
        <f t="shared" si="0"/>
        <v>0</v>
      </c>
      <c r="F21" s="44">
        <f t="shared" si="1"/>
        <v>0</v>
      </c>
      <c r="IN21" s="51"/>
    </row>
    <row r="22" spans="1:248" s="22" customFormat="1" ht="21.75" customHeight="1">
      <c r="A22" s="43" t="s">
        <v>433</v>
      </c>
      <c r="B22" s="15"/>
      <c r="C22" s="15"/>
      <c r="D22" s="15"/>
      <c r="E22" s="15">
        <f t="shared" si="0"/>
        <v>0</v>
      </c>
      <c r="F22" s="44">
        <f t="shared" si="1"/>
        <v>0</v>
      </c>
      <c r="IN22" s="51"/>
    </row>
    <row r="23" spans="1:6" ht="21.75" customHeight="1">
      <c r="A23" s="47" t="s">
        <v>59</v>
      </c>
      <c r="B23" s="15">
        <f>B14+B19+B20</f>
        <v>270</v>
      </c>
      <c r="C23" s="15">
        <f>C14+C19+C20</f>
        <v>172</v>
      </c>
      <c r="D23" s="15">
        <f>D14+D19+D20</f>
        <v>39</v>
      </c>
      <c r="E23" s="41">
        <f t="shared" si="0"/>
        <v>-231</v>
      </c>
      <c r="F23" s="42">
        <f t="shared" si="1"/>
        <v>-85.55555555555556</v>
      </c>
    </row>
  </sheetData>
  <sheetProtection/>
  <mergeCells count="6">
    <mergeCell ref="A1:F1"/>
    <mergeCell ref="E3:F3"/>
    <mergeCell ref="A3:A4"/>
    <mergeCell ref="B3:B4"/>
    <mergeCell ref="C3:C4"/>
    <mergeCell ref="D3:D4"/>
  </mergeCells>
  <printOptions horizontalCentered="1"/>
  <pageMargins left="0.2" right="0.2" top="0.39" bottom="0.39" header="0.2" footer="0.2"/>
  <pageSetup firstPageNumber="1" useFirstPageNumber="1" horizontalDpi="600" verticalDpi="600" orientation="portrait" paperSize="193" scale="88"/>
</worksheet>
</file>

<file path=xl/worksheets/sheet9.xml><?xml version="1.0" encoding="utf-8"?>
<worksheet xmlns="http://schemas.openxmlformats.org/spreadsheetml/2006/main" xmlns:r="http://schemas.openxmlformats.org/officeDocument/2006/relationships">
  <dimension ref="A1:F40"/>
  <sheetViews>
    <sheetView zoomScaleSheetLayoutView="100" workbookViewId="0" topLeftCell="A1">
      <selection activeCell="C39" sqref="C39"/>
    </sheetView>
  </sheetViews>
  <sheetFormatPr defaultColWidth="9.00390625" defaultRowHeight="15"/>
  <cols>
    <col min="1" max="1" width="5.421875" style="1" customWidth="1"/>
    <col min="2" max="2" width="26.00390625" style="1" customWidth="1"/>
    <col min="3" max="3" width="38.7109375" style="1" customWidth="1"/>
    <col min="4" max="4" width="17.28125" style="1" customWidth="1"/>
    <col min="5" max="5" width="16.28125" style="1" customWidth="1"/>
    <col min="6" max="6" width="10.421875" style="1" customWidth="1"/>
    <col min="7" max="253" width="9.00390625" style="1" customWidth="1"/>
  </cols>
  <sheetData>
    <row r="1" spans="1:6" s="1" customFormat="1" ht="33.75" customHeight="1">
      <c r="A1" s="5" t="s">
        <v>443</v>
      </c>
      <c r="B1" s="5"/>
      <c r="C1" s="5"/>
      <c r="D1" s="5"/>
      <c r="E1" s="5"/>
      <c r="F1" s="6"/>
    </row>
    <row r="2" spans="1:6" s="2" customFormat="1" ht="24" customHeight="1">
      <c r="A2" s="7" t="s">
        <v>444</v>
      </c>
      <c r="B2" s="8"/>
      <c r="C2" s="7"/>
      <c r="D2" s="9"/>
      <c r="E2" s="10"/>
      <c r="F2" s="10" t="s">
        <v>17</v>
      </c>
    </row>
    <row r="3" spans="1:6" s="3" customFormat="1" ht="24.75" customHeight="1">
      <c r="A3" s="11" t="s">
        <v>62</v>
      </c>
      <c r="B3" s="12" t="s">
        <v>63</v>
      </c>
      <c r="C3" s="11" t="s">
        <v>64</v>
      </c>
      <c r="D3" s="11" t="s">
        <v>445</v>
      </c>
      <c r="E3" s="13" t="s">
        <v>446</v>
      </c>
      <c r="F3" s="14" t="s">
        <v>68</v>
      </c>
    </row>
    <row r="4" spans="1:6" s="1" customFormat="1" ht="24.75" customHeight="1">
      <c r="A4" s="11" t="s">
        <v>69</v>
      </c>
      <c r="B4" s="11"/>
      <c r="C4" s="11"/>
      <c r="D4" s="15">
        <f>D5+D33</f>
        <v>9778</v>
      </c>
      <c r="E4" s="15">
        <f>E5+E33</f>
        <v>-0.39999999999997726</v>
      </c>
      <c r="F4" s="16"/>
    </row>
    <row r="5" spans="1:6" s="1" customFormat="1" ht="33.75" customHeight="1">
      <c r="A5" s="11" t="s">
        <v>447</v>
      </c>
      <c r="B5" s="11"/>
      <c r="C5" s="11"/>
      <c r="D5" s="15">
        <f>SUM(D6:D32)</f>
        <v>6162</v>
      </c>
      <c r="E5" s="15">
        <f>SUM(E6:E32)</f>
        <v>-0.39999999999997726</v>
      </c>
      <c r="F5" s="16"/>
    </row>
    <row r="6" spans="1:6" s="1" customFormat="1" ht="28.5" customHeight="1">
      <c r="A6" s="17">
        <v>1</v>
      </c>
      <c r="B6" s="18" t="s">
        <v>242</v>
      </c>
      <c r="C6" s="18" t="s">
        <v>448</v>
      </c>
      <c r="D6" s="15">
        <v>60</v>
      </c>
      <c r="E6" s="15">
        <v>-23.7</v>
      </c>
      <c r="F6" s="16"/>
    </row>
    <row r="7" spans="1:6" s="1" customFormat="1" ht="30" customHeight="1">
      <c r="A7" s="17">
        <v>2</v>
      </c>
      <c r="B7" s="18" t="s">
        <v>242</v>
      </c>
      <c r="C7" s="18" t="s">
        <v>449</v>
      </c>
      <c r="D7" s="15">
        <v>50</v>
      </c>
      <c r="E7" s="15">
        <v>-4.5</v>
      </c>
      <c r="F7" s="16"/>
    </row>
    <row r="8" spans="1:6" s="1" customFormat="1" ht="34.5" customHeight="1">
      <c r="A8" s="17">
        <v>3</v>
      </c>
      <c r="B8" s="18" t="s">
        <v>242</v>
      </c>
      <c r="C8" s="18" t="s">
        <v>450</v>
      </c>
      <c r="D8" s="15">
        <v>452</v>
      </c>
      <c r="E8" s="15">
        <v>-125.7</v>
      </c>
      <c r="F8" s="16"/>
    </row>
    <row r="9" spans="1:6" s="4" customFormat="1" ht="34.5" customHeight="1">
      <c r="A9" s="17">
        <v>4</v>
      </c>
      <c r="B9" s="18" t="s">
        <v>242</v>
      </c>
      <c r="C9" s="18" t="s">
        <v>451</v>
      </c>
      <c r="D9" s="15"/>
      <c r="E9" s="15">
        <v>75</v>
      </c>
      <c r="F9" s="19"/>
    </row>
    <row r="10" spans="1:6" s="4" customFormat="1" ht="34.5" customHeight="1">
      <c r="A10" s="17">
        <v>5</v>
      </c>
      <c r="B10" s="18" t="s">
        <v>242</v>
      </c>
      <c r="C10" s="18" t="s">
        <v>452</v>
      </c>
      <c r="D10" s="15"/>
      <c r="E10" s="15">
        <v>79</v>
      </c>
      <c r="F10" s="19"/>
    </row>
    <row r="11" spans="1:6" s="4" customFormat="1" ht="34.5" customHeight="1">
      <c r="A11" s="17">
        <v>6</v>
      </c>
      <c r="B11" s="18" t="s">
        <v>296</v>
      </c>
      <c r="C11" s="18" t="s">
        <v>453</v>
      </c>
      <c r="D11" s="15">
        <v>300</v>
      </c>
      <c r="E11" s="15"/>
      <c r="F11" s="19"/>
    </row>
    <row r="12" spans="1:6" s="4" customFormat="1" ht="34.5" customHeight="1">
      <c r="A12" s="17">
        <v>7</v>
      </c>
      <c r="B12" s="18" t="s">
        <v>296</v>
      </c>
      <c r="C12" s="18" t="s">
        <v>454</v>
      </c>
      <c r="D12" s="15">
        <v>200</v>
      </c>
      <c r="E12" s="15"/>
      <c r="F12" s="19"/>
    </row>
    <row r="13" spans="1:6" s="4" customFormat="1" ht="34.5" customHeight="1">
      <c r="A13" s="17">
        <v>8</v>
      </c>
      <c r="B13" s="18" t="s">
        <v>296</v>
      </c>
      <c r="C13" s="18" t="s">
        <v>455</v>
      </c>
      <c r="D13" s="15">
        <v>500</v>
      </c>
      <c r="E13" s="15">
        <v>-100</v>
      </c>
      <c r="F13" s="19"/>
    </row>
    <row r="14" spans="1:6" s="4" customFormat="1" ht="34.5" customHeight="1">
      <c r="A14" s="17">
        <v>9</v>
      </c>
      <c r="B14" s="18" t="s">
        <v>296</v>
      </c>
      <c r="C14" s="18" t="s">
        <v>456</v>
      </c>
      <c r="D14" s="15">
        <v>180</v>
      </c>
      <c r="E14" s="15"/>
      <c r="F14" s="19"/>
    </row>
    <row r="15" spans="1:6" s="4" customFormat="1" ht="34.5" customHeight="1">
      <c r="A15" s="17">
        <v>10</v>
      </c>
      <c r="B15" s="18" t="s">
        <v>296</v>
      </c>
      <c r="C15" s="18" t="s">
        <v>457</v>
      </c>
      <c r="D15" s="15">
        <v>2250</v>
      </c>
      <c r="E15" s="15">
        <v>-627.5</v>
      </c>
      <c r="F15" s="19"/>
    </row>
    <row r="16" spans="1:6" s="4" customFormat="1" ht="34.5" customHeight="1">
      <c r="A16" s="17">
        <v>11</v>
      </c>
      <c r="B16" s="18" t="s">
        <v>296</v>
      </c>
      <c r="C16" s="18" t="s">
        <v>458</v>
      </c>
      <c r="D16" s="15">
        <v>300</v>
      </c>
      <c r="E16" s="15"/>
      <c r="F16" s="19"/>
    </row>
    <row r="17" spans="1:6" s="4" customFormat="1" ht="34.5" customHeight="1">
      <c r="A17" s="17">
        <v>12</v>
      </c>
      <c r="B17" s="18" t="s">
        <v>296</v>
      </c>
      <c r="C17" s="18" t="s">
        <v>459</v>
      </c>
      <c r="D17" s="15">
        <v>400</v>
      </c>
      <c r="E17" s="15">
        <v>-19</v>
      </c>
      <c r="F17" s="19"/>
    </row>
    <row r="18" spans="1:6" s="4" customFormat="1" ht="34.5" customHeight="1">
      <c r="A18" s="17">
        <v>13</v>
      </c>
      <c r="B18" s="18" t="s">
        <v>296</v>
      </c>
      <c r="C18" s="18" t="s">
        <v>460</v>
      </c>
      <c r="D18" s="15">
        <v>100</v>
      </c>
      <c r="E18" s="15">
        <v>100</v>
      </c>
      <c r="F18" s="19"/>
    </row>
    <row r="19" spans="1:6" s="4" customFormat="1" ht="34.5" customHeight="1">
      <c r="A19" s="17">
        <v>14</v>
      </c>
      <c r="B19" s="18" t="s">
        <v>296</v>
      </c>
      <c r="C19" s="18" t="s">
        <v>461</v>
      </c>
      <c r="D19" s="15">
        <v>100</v>
      </c>
      <c r="E19" s="15">
        <v>-68</v>
      </c>
      <c r="F19" s="19"/>
    </row>
    <row r="20" spans="1:6" s="4" customFormat="1" ht="34.5" customHeight="1">
      <c r="A20" s="17">
        <v>15</v>
      </c>
      <c r="B20" s="18" t="s">
        <v>296</v>
      </c>
      <c r="C20" s="18" t="s">
        <v>462</v>
      </c>
      <c r="D20" s="15">
        <v>80</v>
      </c>
      <c r="E20" s="15">
        <v>3</v>
      </c>
      <c r="F20" s="19"/>
    </row>
    <row r="21" spans="1:6" s="4" customFormat="1" ht="34.5" customHeight="1">
      <c r="A21" s="17">
        <v>16</v>
      </c>
      <c r="B21" s="18" t="s">
        <v>296</v>
      </c>
      <c r="C21" s="18" t="s">
        <v>463</v>
      </c>
      <c r="D21" s="15">
        <v>10</v>
      </c>
      <c r="E21" s="15">
        <v>-3</v>
      </c>
      <c r="F21" s="19"/>
    </row>
    <row r="22" spans="1:6" s="4" customFormat="1" ht="34.5" customHeight="1">
      <c r="A22" s="17">
        <v>17</v>
      </c>
      <c r="B22" s="18" t="s">
        <v>296</v>
      </c>
      <c r="C22" s="18" t="s">
        <v>464</v>
      </c>
      <c r="D22" s="15">
        <v>90</v>
      </c>
      <c r="E22" s="15"/>
      <c r="F22" s="19"/>
    </row>
    <row r="23" spans="1:6" s="4" customFormat="1" ht="34.5" customHeight="1">
      <c r="A23" s="17">
        <v>18</v>
      </c>
      <c r="B23" s="18" t="s">
        <v>296</v>
      </c>
      <c r="C23" s="18" t="s">
        <v>465</v>
      </c>
      <c r="D23" s="15">
        <v>80</v>
      </c>
      <c r="E23" s="15">
        <v>14</v>
      </c>
      <c r="F23" s="19"/>
    </row>
    <row r="24" spans="1:6" s="4" customFormat="1" ht="34.5" customHeight="1">
      <c r="A24" s="17">
        <v>19</v>
      </c>
      <c r="B24" s="18" t="s">
        <v>296</v>
      </c>
      <c r="C24" s="18" t="s">
        <v>466</v>
      </c>
      <c r="D24" s="15">
        <v>70</v>
      </c>
      <c r="E24" s="15"/>
      <c r="F24" s="19"/>
    </row>
    <row r="25" spans="1:6" s="4" customFormat="1" ht="34.5" customHeight="1">
      <c r="A25" s="17">
        <v>20</v>
      </c>
      <c r="B25" s="18" t="s">
        <v>296</v>
      </c>
      <c r="C25" s="18" t="s">
        <v>467</v>
      </c>
      <c r="D25" s="15">
        <v>100</v>
      </c>
      <c r="E25" s="15">
        <v>120</v>
      </c>
      <c r="F25" s="19"/>
    </row>
    <row r="26" spans="1:6" s="4" customFormat="1" ht="34.5" customHeight="1">
      <c r="A26" s="17">
        <v>21</v>
      </c>
      <c r="B26" s="18" t="s">
        <v>296</v>
      </c>
      <c r="C26" s="18" t="s">
        <v>468</v>
      </c>
      <c r="D26" s="15">
        <v>150</v>
      </c>
      <c r="E26" s="15"/>
      <c r="F26" s="19"/>
    </row>
    <row r="27" spans="1:6" s="4" customFormat="1" ht="34.5" customHeight="1">
      <c r="A27" s="17">
        <v>22</v>
      </c>
      <c r="B27" s="18" t="s">
        <v>296</v>
      </c>
      <c r="C27" s="18" t="s">
        <v>469</v>
      </c>
      <c r="D27" s="15">
        <v>90</v>
      </c>
      <c r="E27" s="15">
        <v>-90</v>
      </c>
      <c r="F27" s="19"/>
    </row>
    <row r="28" spans="1:6" s="4" customFormat="1" ht="34.5" customHeight="1">
      <c r="A28" s="17">
        <v>23</v>
      </c>
      <c r="B28" s="18" t="s">
        <v>296</v>
      </c>
      <c r="C28" s="18" t="s">
        <v>470</v>
      </c>
      <c r="D28" s="15">
        <v>0</v>
      </c>
      <c r="E28" s="15">
        <v>200</v>
      </c>
      <c r="F28" s="19"/>
    </row>
    <row r="29" spans="1:6" s="4" customFormat="1" ht="34.5" customHeight="1">
      <c r="A29" s="17">
        <v>24</v>
      </c>
      <c r="B29" s="18" t="s">
        <v>296</v>
      </c>
      <c r="C29" s="18" t="s">
        <v>471</v>
      </c>
      <c r="D29" s="15">
        <v>0</v>
      </c>
      <c r="E29" s="15">
        <v>270</v>
      </c>
      <c r="F29" s="19"/>
    </row>
    <row r="30" spans="1:6" s="4" customFormat="1" ht="34.5" customHeight="1">
      <c r="A30" s="17">
        <v>25</v>
      </c>
      <c r="B30" s="18" t="s">
        <v>296</v>
      </c>
      <c r="C30" s="18" t="s">
        <v>472</v>
      </c>
      <c r="D30" s="15">
        <v>0</v>
      </c>
      <c r="E30" s="15">
        <v>200</v>
      </c>
      <c r="F30" s="19"/>
    </row>
    <row r="31" spans="1:6" s="4" customFormat="1" ht="34.5" customHeight="1">
      <c r="A31" s="17">
        <v>26</v>
      </c>
      <c r="B31" s="18" t="s">
        <v>385</v>
      </c>
      <c r="C31" s="18" t="s">
        <v>473</v>
      </c>
      <c r="D31" s="15">
        <v>300</v>
      </c>
      <c r="E31" s="15"/>
      <c r="F31" s="19"/>
    </row>
    <row r="32" spans="1:6" s="4" customFormat="1" ht="34.5" customHeight="1">
      <c r="A32" s="17">
        <v>27</v>
      </c>
      <c r="B32" s="18" t="s">
        <v>385</v>
      </c>
      <c r="C32" s="18" t="s">
        <v>474</v>
      </c>
      <c r="D32" s="15">
        <v>300</v>
      </c>
      <c r="E32" s="15"/>
      <c r="F32" s="19"/>
    </row>
    <row r="33" spans="1:6" s="1" customFormat="1" ht="33.75" customHeight="1">
      <c r="A33" s="11" t="s">
        <v>475</v>
      </c>
      <c r="B33" s="11"/>
      <c r="C33" s="11"/>
      <c r="D33" s="15">
        <f>SUM(D34:D51)</f>
        <v>3616</v>
      </c>
      <c r="E33" s="15">
        <f>SUM(E34:E51)</f>
        <v>0</v>
      </c>
      <c r="F33" s="16"/>
    </row>
    <row r="34" spans="1:6" s="4" customFormat="1" ht="34.5" customHeight="1">
      <c r="A34" s="17">
        <v>28</v>
      </c>
      <c r="B34" s="18" t="s">
        <v>117</v>
      </c>
      <c r="C34" s="18" t="s">
        <v>474</v>
      </c>
      <c r="D34" s="15">
        <v>3616</v>
      </c>
      <c r="E34" s="15">
        <v>0</v>
      </c>
      <c r="F34" s="19"/>
    </row>
    <row r="35" s="1" customFormat="1" ht="14.25"/>
    <row r="36" s="1" customFormat="1" ht="14.25"/>
    <row r="37" s="1" customFormat="1" ht="14.25"/>
    <row r="38" s="1" customFormat="1" ht="14.25"/>
    <row r="39" s="1" customFormat="1" ht="14.25"/>
    <row r="40" spans="3:4" s="1" customFormat="1" ht="14.25">
      <c r="C40" s="20"/>
      <c r="D40" s="21"/>
    </row>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sheetData>
  <sheetProtection/>
  <mergeCells count="4">
    <mergeCell ref="A1:E1"/>
    <mergeCell ref="A4:C4"/>
    <mergeCell ref="A5:C5"/>
    <mergeCell ref="A33:C33"/>
  </mergeCells>
  <printOptions horizontalCentered="1"/>
  <pageMargins left="0.2" right="0.2" top="0.39" bottom="0.39" header="0.2" footer="0.2"/>
  <pageSetup firstPageNumber="1" useFirstPageNumber="1" horizontalDpi="600" verticalDpi="600" orientation="portrait" paperSize="193"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张国荣</cp:lastModifiedBy>
  <dcterms:created xsi:type="dcterms:W3CDTF">2019-04-29T03:52:03Z</dcterms:created>
  <dcterms:modified xsi:type="dcterms:W3CDTF">2023-10-23T05:23:14Z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7105AE5038E9439AAEAFC1CE004EADF4</vt:lpwstr>
  </property>
</Properties>
</file>